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576" activeTab="3"/>
  </bookViews>
  <sheets>
    <sheet name="CHANGE LOG" sheetId="2" state="hidden" r:id="rId1"/>
    <sheet name="INTRODUCTION" sheetId="4" r:id="rId2"/>
    <sheet name="CALCULATEUR - Poids ou Masse" sheetId="1" r:id="rId3"/>
    <sheet name="CALCULATEUR - Volume" sheetId="5"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<sst xmlns="http://schemas.openxmlformats.org/spreadsheetml/2006/main" count="178" uniqueCount="99">
  <si>
    <t>Document change record</t>
  </si>
  <si>
    <t>This spreadsheet contains</t>
  </si>
  <si>
    <t>Project number</t>
  </si>
  <si>
    <t>File name</t>
  </si>
  <si>
    <t>Version</t>
  </si>
  <si>
    <t>v1.0</t>
  </si>
  <si>
    <t>Date</t>
  </si>
  <si>
    <t xml:space="preserve">Prepared by </t>
  </si>
  <si>
    <t>Andrew Boulding</t>
  </si>
  <si>
    <t xml:space="preserve">Senior Analyst </t>
  </si>
  <si>
    <t>Email</t>
  </si>
  <si>
    <t>andrew.boulding@wrap.org.uk</t>
  </si>
  <si>
    <t>Prepared for</t>
  </si>
  <si>
    <t>Record of changes</t>
  </si>
  <si>
    <t>Changes made</t>
  </si>
  <si>
    <t>Your name</t>
  </si>
  <si>
    <t>Initial spreadsheet</t>
  </si>
  <si>
    <t>AB</t>
  </si>
  <si>
    <t>IFW125-GEN</t>
  </si>
  <si>
    <t>First draft business case cost calculator</t>
  </si>
  <si>
    <t>BUSINESS_CASE_CALC</t>
  </si>
  <si>
    <t>Commission for Environmental Cooperation (CEC)</t>
  </si>
  <si>
    <t>Restaurant</t>
  </si>
  <si>
    <t>Oranges</t>
  </si>
  <si>
    <t>Total</t>
  </si>
  <si>
    <t>v2.0</t>
  </si>
  <si>
    <t>Added benchmarking tab and new table on interventions</t>
  </si>
  <si>
    <t>INTRODUCTION</t>
  </si>
  <si>
    <t>gallons</t>
  </si>
  <si>
    <t>-</t>
  </si>
  <si>
    <t xml:space="preserve"> </t>
  </si>
  <si>
    <t>Nom de l'organisation</t>
  </si>
  <si>
    <t>Type d'organisation</t>
  </si>
  <si>
    <t>Unité de mesure</t>
  </si>
  <si>
    <t>kilogrammes</t>
  </si>
  <si>
    <t>Pesos mexicains</t>
  </si>
  <si>
    <t>Carottes</t>
  </si>
  <si>
    <t>Poires</t>
  </si>
  <si>
    <t>Farine</t>
  </si>
  <si>
    <t>Valeur estimée par unité alimentaire</t>
  </si>
  <si>
    <t>Coût de la solution</t>
  </si>
  <si>
    <t>Remplir les cellules grises</t>
  </si>
  <si>
    <t>Lait</t>
  </si>
  <si>
    <t>Jus</t>
  </si>
  <si>
    <t>Eau embouteillée</t>
  </si>
  <si>
    <t>Vinaigrette</t>
  </si>
  <si>
    <t>millilitres</t>
  </si>
  <si>
    <t>Réfrigérateur intelligent</t>
  </si>
  <si>
    <t>Formation du personnel</t>
  </si>
  <si>
    <t>Nouveau logiciel de gestion des stocks</t>
  </si>
  <si>
    <t>Réduction de la PGA par année, selon la masse/le poids</t>
  </si>
  <si>
    <t>CALCULATEUR DES COÛTS RELATIFS À LA PERTE ET AU GASPILLAGE D'ALIMENTS</t>
  </si>
  <si>
    <t>litres</t>
  </si>
  <si>
    <t>Traiteur/hôtel</t>
  </si>
  <si>
    <t>Producteur alimentaire</t>
  </si>
  <si>
    <t>Distributeur/grossiste alimentaire</t>
  </si>
  <si>
    <t>Transformateur/fabricant d'aliments</t>
  </si>
  <si>
    <t>Hôpital/foyer de soins de longue durée</t>
  </si>
  <si>
    <t>Bureau</t>
  </si>
  <si>
    <t>Autre</t>
  </si>
  <si>
    <t>Dollars canadiens</t>
  </si>
  <si>
    <t>Dollars américains</t>
  </si>
  <si>
    <t>livres</t>
  </si>
  <si>
    <t>Le calculateur des coûts relatifs à la perte et au gaspillage d'aliments est un outil simple qui peut servir à établir le coût de la perte et du gaspillage d'aliments (PGA) dans votre organisation, ainsi que les économies auxquelles donnent lieu les mesures de réduction de la PGA. Le calculateur aide les organisations à procéder à une analyse de la rentabilité qu’offre la mise en œuvre de telles mesures de réduction. Il a été conçu par le Waste and Resources Action Programme (WRAP) et le World Resources Institute (WRI) pour le compte de la Commission de coopération environnementale (CCE).</t>
  </si>
  <si>
    <t>Il existe deux types de calculateur, l’un pour la PGA solide et l’autre pour la PGA liquide, et chaque calculateur comporte les trois sections énumérées ci-après.</t>
  </si>
  <si>
    <t>Section 1 - L'organisation</t>
  </si>
  <si>
    <t>Section 2 - La perte et le gaspillage d'aliments</t>
  </si>
  <si>
    <t>Dans cette section, l'utilisateur doit donner des renseignements sur les mesures qu'il prévoit prendre pour réduire la PGA au sein de l'organisation. Les deux éléments à indiquer sont le coût total prévu de ces mesures et la réduction escomptée (en %) de la PGA qui en résultera. Les autres éléments sont calculés automatiquement. La partie Résultats du tableau collige tous les autres renseignements fournis sur la PGA et sur les mesures potentielles. Le coût prévu de la PGA pour l'organisation est ensuite calculé automatiquement, avec et sans l’application de mesures, afin d’indiquer les avantages financiers que procure la réduction de la PGA.</t>
  </si>
  <si>
    <t>RENSEIGNEMENTS ESSENTIELS</t>
  </si>
  <si>
    <t>Les cellules jaunes se remplissent automatiquement.</t>
  </si>
  <si>
    <t>Prière de remplir les cellules grises.</t>
  </si>
  <si>
    <t>1) L'organisation</t>
  </si>
  <si>
    <t>(Entrer le nom de l'organisation)</t>
  </si>
  <si>
    <t>Kilogrammes</t>
  </si>
  <si>
    <r>
      <rPr>
        <b/>
        <sz val="20"/>
        <color theme="9" tint="-0.24997000396251678"/>
        <rFont val="Calibri"/>
        <family val="2"/>
        <scheme val="minor"/>
      </rPr>
      <t xml:space="preserve">2) </t>
    </r>
    <r>
      <rPr>
        <b/>
        <sz val="20"/>
        <color theme="5" tint="-0.4999699890613556"/>
        <rFont val="Calibri"/>
        <family val="2"/>
        <scheme val="minor"/>
      </rPr>
      <t>LA PERTE ET LE GASPILLAGE D'ALIMENTS</t>
    </r>
    <r>
      <rPr>
        <b/>
        <sz val="20"/>
        <rFont val="Calibri"/>
        <family val="2"/>
        <scheme val="minor"/>
      </rPr>
      <t xml:space="preserve"> (cliquer sur le titre d'une colonne pour en savoir plus)</t>
    </r>
  </si>
  <si>
    <t>Devise</t>
  </si>
  <si>
    <t>Coût de la PGA par jour (en devise  locale)</t>
  </si>
  <si>
    <t>% de la PGA visé par cette solution (en valeur financière)</t>
  </si>
  <si>
    <t>Réduction estimée de la PGA, si connue (en %)</t>
  </si>
  <si>
    <t>Valeur financière de la réduction de la PGA par année</t>
  </si>
  <si>
    <t>Devise locale</t>
  </si>
  <si>
    <t>École/université</t>
  </si>
  <si>
    <t>Solutions envisagées</t>
  </si>
  <si>
    <r>
      <rPr>
        <b/>
        <sz val="20"/>
        <color theme="9" tint="-0.24997000396251678"/>
        <rFont val="Calibri"/>
        <family val="2"/>
        <scheme val="minor"/>
      </rPr>
      <t xml:space="preserve">3) </t>
    </r>
    <r>
      <rPr>
        <b/>
        <sz val="20"/>
        <color theme="5" tint="-0.4999699890613556"/>
        <rFont val="Calibri"/>
        <family val="2"/>
        <scheme val="minor"/>
      </rPr>
      <t xml:space="preserve">LES SOLUTIONS ENVISAGÉES POUR RÉDUIRE LA PGA ET LEURS RÉSULTATS </t>
    </r>
    <r>
      <rPr>
        <b/>
        <sz val="20"/>
        <rFont val="Calibri"/>
        <family val="2"/>
        <scheme val="minor"/>
      </rPr>
      <t>(cliquer sur le titre d'une colonne pour en savoir plus)</t>
    </r>
  </si>
  <si>
    <t>Section 3 - Les solutions envisagées pour réduire la PGA et leurs résultats</t>
  </si>
  <si>
    <t>Les cellules jaunes se remplissent automatiquement</t>
  </si>
  <si>
    <r>
      <rPr>
        <b/>
        <sz val="20"/>
        <color theme="9" tint="-0.24997000396251678"/>
        <rFont val="Calibri"/>
        <family val="2"/>
        <scheme val="minor"/>
      </rPr>
      <t xml:space="preserve">2) </t>
    </r>
    <r>
      <rPr>
        <b/>
        <sz val="20"/>
        <color theme="5" tint="-0.4999699890613556"/>
        <rFont val="Calibri"/>
        <family val="2"/>
        <scheme val="minor"/>
      </rPr>
      <t>LA PERTE ET LE GASPILLAGE D'ALIMENTS</t>
    </r>
    <r>
      <rPr>
        <b/>
        <sz val="20"/>
        <rFont val="Calibri"/>
        <family val="2"/>
        <scheme val="minor"/>
      </rPr>
      <t xml:space="preserve"> (cliquez sur le titre d'une colonne pour en savoir plus)</t>
    </r>
  </si>
  <si>
    <t>Catégorie d'aliment; p. ex. « Tous les aliments » ou des aliments précis  (pommes, carottes, pêches, etc.)</t>
  </si>
  <si>
    <t>3) LES SOLUTIONS ENVISAGÉES POUR RÉDUIRE LA PGA ET LEURS RÉSULTATS (cliquer sur le titre d'une colonne pour en savoir plus)</t>
  </si>
  <si>
    <t>% total dePGA  (en valeur financière)</t>
  </si>
  <si>
    <t>Période d'amortissement  (en années)</t>
  </si>
  <si>
    <t>Le calculateur est destiné à toute organisation d'Amérique du Nord (Canada, Mexique et États-Unis) qui veut mesurer la PGA ou prendre des mesures en vue de la réduire. Il peut également servir à des organisations dont les activités s'étendent au-delà des frontières géographiques des trois pays. Il n'est pas nécessaire de connaître exactement l’ampleur de la PGA au sein d’une organisation, car il est possible de se fonder sur les meilleures estimations de cette ampleur. En revanche, les résultats obtenus grâce au calculateur sont quand même plus fiables lorsqu'on dispose d’estimations les plus exactes possibles en matière de poids et de coût.</t>
  </si>
  <si>
    <t>Dans cette section, l'utilisateur doit inscrire les renseignements relatifs à son organisation, à savoir le nom de cette organisation, et indiquer les plus précisément possible le type d'activité qu’elle exerce.</t>
  </si>
  <si>
    <t>L'utilisateur doit donner des détails sur la PGA au sein de l'organisation en énumérant tout d'abord les types d'aliments (p. ex. des carottes ou tous les aliments). Il doit également donner la meilleure estimation possible de la quantité quotidienne de déchets de l'aliment en question dans une unité donnée, de même que l’estimation du coût de cet aliment par unité. Il ne faut utiliser qu'une seule unité à la fois. Il peut s'agir des parties comestibles de l'aliment et de ses parties non comestibles (p. ex. les noyaux, les pelures et les os). Les coûts doivent inclure le prix d'achat des ingrédients, le coût de transformation ou de cuisson de l'aliment avant qu'il soit jeté, et le coût de son élimination. La dernière colonne convertira tous les coûts en dollars américains et ils serviront à effectuer des calculs ultérieurs.</t>
  </si>
  <si>
    <t>Il importe de se rappeler que les avantages qu’offre la réduction de la PGA ne sont pas purement financiers. Il faut également tenir compte des avantages sociaux et environnementaux, par exemple lorsqu'on effectue une analyse de la rentabilité de la réduction de la PGA au sein d’une organisation.</t>
  </si>
  <si>
    <t>Estimation de la quantité perdue ou gaspillée par jour</t>
  </si>
  <si>
    <t>Colonne E: Inscrivez votre estimation la plus juste de la quantité de l’aliment qui est perdue ou gaspillée tous les jours. Si les données sont en semaine ou en année, divisez-les respectivement par 7 ou par 365. Cette PGA estimée peut inclure des aliments comestibles et des parties non comestibles (p. ex. les os, les pelures et les noyaux).</t>
  </si>
  <si>
    <t>Colonne G: En fonction de la colonne F du tableau 2, déterminez le % des produits alimentaires visés par la solution envisagée. Par exemple, la formation du personnel aura vraisemblablement une incidence sur 100 % de la PGA, tandis que la réfrigération intelligente n’en aura une que sur le % d’aliments périssables.</t>
  </si>
  <si>
    <r>
      <rPr>
        <sz val="11"/>
        <rFont val="Calibri"/>
        <family val="2"/>
        <scheme val="minor"/>
      </rPr>
      <t xml:space="preserve">Pour plus d'outils et de ressources, visitez: </t>
    </r>
    <r>
      <rPr>
        <u val="single"/>
        <sz val="11"/>
        <color theme="10"/>
        <rFont val="Calibri"/>
        <family val="2"/>
        <scheme val="minor"/>
      </rPr>
      <t>http://www.cec.org/flwm/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</si>
</sst>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24">
    <font>
      <sz val="11"/>
      <color theme="1"/>
      <name val="Calibri"/>
      <family val="2"/>
      <scheme val="minor"/>
    </font>
    <font>
      <sz val="10"/>
      <name val="Arial"/>
      <family val="2"/>
    </font>
    <font>
      <b/>
      <sz val="11"/>
      <color theme="0"/>
      <name val="Calibri"/>
      <family val="2"/>
      <scheme val="minor"/>
    </font>
    <font>
      <u val="single"/>
      <sz val="11"/>
      <color theme="10"/>
      <name val="Calibri"/>
      <family val="2"/>
      <scheme val="minor"/>
    </font>
    <font>
      <sz val="11"/>
      <name val="Calibri"/>
      <family val="2"/>
      <scheme val="minor"/>
    </font>
    <font>
      <b/>
      <sz val="11"/>
      <name val="Calibri"/>
      <family val="2"/>
      <scheme val="minor"/>
    </font>
    <font>
      <b/>
      <sz val="16"/>
      <color theme="9" tint="-0.24997000396251678"/>
      <name val="Calibri"/>
      <family val="2"/>
      <scheme val="minor"/>
    </font>
    <font>
      <b/>
      <sz val="24"/>
      <color theme="9" tint="-0.24997000396251678"/>
      <name val="Calibri"/>
      <family val="2"/>
      <scheme val="minor"/>
    </font>
    <font>
      <b/>
      <sz val="14"/>
      <name val="Calibri"/>
      <family val="2"/>
      <scheme val="minor"/>
    </font>
    <font>
      <b/>
      <sz val="12"/>
      <color theme="0"/>
      <name val="Calibri"/>
      <family val="2"/>
      <scheme val="minor"/>
    </font>
    <font>
      <b/>
      <sz val="11"/>
      <color rgb="FFFA7D00"/>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20"/>
      <name val="Calibri"/>
      <family val="2"/>
      <scheme val="minor"/>
    </font>
    <font>
      <b/>
      <sz val="20"/>
      <color theme="9" tint="-0.24997000396251678"/>
      <name val="Calibri"/>
      <family val="2"/>
      <scheme val="minor"/>
    </font>
    <font>
      <b/>
      <sz val="20"/>
      <color theme="5" tint="-0.4999699890613556"/>
      <name val="Calibri"/>
      <family val="2"/>
      <scheme val="minor"/>
    </font>
    <font>
      <b/>
      <sz val="14"/>
      <color theme="0"/>
      <name val="Calibri"/>
      <family val="2"/>
      <scheme val="minor"/>
    </font>
    <font>
      <b/>
      <i/>
      <sz val="12"/>
      <color rgb="FFFF0000"/>
      <name val="Calibri"/>
      <family val="2"/>
      <scheme val="minor"/>
    </font>
    <font>
      <b/>
      <i/>
      <sz val="11"/>
      <color theme="1"/>
      <name val="Calibri"/>
      <family val="2"/>
      <scheme val="minor"/>
    </font>
    <font>
      <b/>
      <sz val="11"/>
      <color rgb="FFFF0000"/>
      <name val="Calibri"/>
      <family val="2"/>
      <scheme val="minor"/>
    </font>
    <font>
      <sz val="14"/>
      <color theme="1" tint="0.35"/>
      <name val="Calibri"/>
      <family val="2"/>
    </font>
    <font>
      <sz val="9"/>
      <color theme="1" tint="0.25"/>
      <name val="Calibri"/>
      <family val="2"/>
    </font>
    <font>
      <sz val="9"/>
      <color theme="1" tint="0.35"/>
      <name val="Calibri"/>
      <family val="2"/>
    </font>
  </fonts>
  <fills count="9">
    <fill>
      <patternFill/>
    </fill>
    <fill>
      <patternFill patternType="gray125"/>
    </fill>
    <fill>
      <patternFill patternType="solid">
        <fgColor rgb="FFF2F2F2"/>
        <bgColor indexed="64"/>
      </patternFill>
    </fill>
    <fill>
      <patternFill patternType="solid">
        <fgColor theme="7"/>
        <bgColor indexed="64"/>
      </patternFill>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rgb="FFFFFF00"/>
        <bgColor indexed="64"/>
      </patternFill>
    </fill>
    <fill>
      <patternFill patternType="solid">
        <fgColor rgb="FFE7E6E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medium">
        <color theme="9" tint="-0.24997000396251678"/>
      </bottom>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style="medium"/>
    </border>
    <border>
      <left style="medium"/>
      <right style="thin">
        <color rgb="FF7F7F7F"/>
      </right>
      <top style="medium"/>
      <bottom style="medium"/>
    </border>
    <border>
      <left style="thin">
        <color rgb="FF7F7F7F"/>
      </left>
      <right style="thin">
        <color rgb="FF7F7F7F"/>
      </right>
      <top style="medium"/>
      <bottom style="medium"/>
    </border>
    <border>
      <left style="thin">
        <color rgb="FF7F7F7F"/>
      </left>
      <right/>
      <top style="medium"/>
      <bottom style="medium"/>
    </border>
    <border>
      <left style="thin">
        <color rgb="FF7F7F7F"/>
      </left>
      <right style="medium"/>
      <top style="medium"/>
      <bottom style="medium"/>
    </border>
    <border>
      <left/>
      <right/>
      <top style="medium"/>
      <bottom/>
    </border>
    <border>
      <left style="medium"/>
      <right style="thin"/>
      <top style="medium"/>
      <bottom style="thin"/>
    </border>
    <border>
      <left style="thin"/>
      <right/>
      <top style="medium"/>
      <bottom/>
    </border>
    <border>
      <left style="thin"/>
      <right/>
      <top/>
      <bottom style="thin"/>
    </border>
    <border>
      <left style="thin">
        <color rgb="FF7F7F7F"/>
      </left>
      <right style="thin"/>
      <top style="medium"/>
      <bottom style="medium"/>
    </border>
    <border>
      <left/>
      <right/>
      <top style="medium"/>
      <bottom style="medium"/>
    </border>
    <border>
      <left style="thin"/>
      <right style="thin">
        <color rgb="FF7F7F7F"/>
      </right>
      <top style="medium"/>
      <bottom style="mediu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0" fillId="2" borderId="1" applyNumberFormat="0" applyAlignment="0" applyProtection="0"/>
    <xf numFmtId="0" fontId="11" fillId="3" borderId="0" applyNumberFormat="0" applyBorder="0" applyAlignment="0" applyProtection="0"/>
  </cellStyleXfs>
  <cellXfs count="110">
    <xf numFmtId="0" fontId="0" fillId="0" borderId="0" xfId="0"/>
    <xf numFmtId="0" fontId="0" fillId="4" borderId="0" xfId="0" applyFill="1"/>
    <xf numFmtId="0" fontId="5" fillId="4" borderId="0" xfId="0" applyFont="1" applyFill="1"/>
    <xf numFmtId="0" fontId="4" fillId="4" borderId="0" xfId="0" applyFont="1" applyFill="1"/>
    <xf numFmtId="0" fontId="5" fillId="4" borderId="0" xfId="0" applyFont="1" applyFill="1" applyAlignment="1">
      <alignment vertical="top"/>
    </xf>
    <xf numFmtId="0" fontId="4" fillId="4" borderId="0" xfId="0" applyFont="1" applyFill="1" applyAlignment="1">
      <alignment horizontal="left"/>
    </xf>
    <xf numFmtId="14" fontId="4" fillId="4" borderId="0" xfId="0" applyNumberFormat="1" applyFont="1" applyFill="1" applyAlignment="1">
      <alignment horizontal="left"/>
    </xf>
    <xf numFmtId="0" fontId="3" fillId="4" borderId="0" xfId="20" applyFill="1" applyBorder="1" applyAlignment="1" applyProtection="1">
      <alignment/>
      <protection/>
    </xf>
    <xf numFmtId="14" fontId="5" fillId="4" borderId="2" xfId="0" applyNumberFormat="1" applyFont="1" applyFill="1" applyBorder="1" applyAlignment="1">
      <alignment horizontal="left"/>
    </xf>
    <xf numFmtId="0" fontId="4" fillId="4" borderId="2" xfId="0" applyFont="1" applyFill="1" applyBorder="1" applyAlignment="1">
      <alignment horizontal="center"/>
    </xf>
    <xf numFmtId="0" fontId="4" fillId="4" borderId="0" xfId="0" applyFont="1" applyFill="1" applyAlignment="1">
      <alignment wrapText="1"/>
    </xf>
    <xf numFmtId="0" fontId="4" fillId="4" borderId="2" xfId="0" applyFont="1" applyFill="1" applyBorder="1"/>
    <xf numFmtId="0" fontId="4" fillId="4" borderId="2" xfId="0" applyFont="1" applyFill="1" applyBorder="1" applyAlignment="1">
      <alignment wrapText="1"/>
    </xf>
    <xf numFmtId="0" fontId="4" fillId="4" borderId="2" xfId="0" applyFont="1" applyFill="1" applyBorder="1" applyAlignment="1">
      <alignment vertical="top" wrapText="1"/>
    </xf>
    <xf numFmtId="0" fontId="5" fillId="4" borderId="2" xfId="0" applyFont="1" applyFill="1" applyBorder="1" applyAlignment="1">
      <alignment horizontal="left"/>
    </xf>
    <xf numFmtId="0" fontId="4" fillId="4" borderId="3" xfId="0" applyFont="1" applyFill="1" applyBorder="1"/>
    <xf numFmtId="0" fontId="5" fillId="4" borderId="0" xfId="0" applyFont="1" applyFill="1" applyBorder="1"/>
    <xf numFmtId="0" fontId="6" fillId="4" borderId="0" xfId="0" applyFont="1" applyFill="1" applyBorder="1"/>
    <xf numFmtId="0" fontId="2" fillId="5" borderId="2" xfId="0" applyFont="1" applyFill="1" applyBorder="1" applyAlignment="1">
      <alignment horizontal="left" vertical="center"/>
    </xf>
    <xf numFmtId="0" fontId="2" fillId="5" borderId="2" xfId="0" applyFont="1" applyFill="1" applyBorder="1" applyAlignment="1">
      <alignment horizontal="center" vertical="center"/>
    </xf>
    <xf numFmtId="0" fontId="4" fillId="4" borderId="0" xfId="0" applyFont="1" applyFill="1" applyBorder="1"/>
    <xf numFmtId="0" fontId="0" fillId="0" borderId="0" xfId="0" applyFont="1"/>
    <xf numFmtId="164" fontId="0" fillId="4" borderId="0" xfId="0" applyNumberFormat="1" applyFill="1"/>
    <xf numFmtId="0" fontId="16" fillId="4" borderId="0" xfId="0" applyFont="1" applyFill="1" applyBorder="1"/>
    <xf numFmtId="0" fontId="0" fillId="4" borderId="0" xfId="0" applyFill="1" applyAlignment="1">
      <alignment horizontal="left" vertical="top" wrapText="1"/>
    </xf>
    <xf numFmtId="0" fontId="0" fillId="4" borderId="0" xfId="0" applyFill="1" applyAlignment="1">
      <alignment vertical="top" wrapText="1"/>
    </xf>
    <xf numFmtId="0" fontId="19" fillId="4" borderId="0" xfId="0" applyFont="1" applyFill="1"/>
    <xf numFmtId="0" fontId="13" fillId="4" borderId="0" xfId="0" applyFont="1" applyFill="1" applyAlignment="1">
      <alignment horizontal="left" vertical="top" wrapText="1"/>
    </xf>
    <xf numFmtId="0" fontId="2" fillId="4" borderId="0" xfId="0" applyFont="1" applyFill="1" applyBorder="1"/>
    <xf numFmtId="165" fontId="0" fillId="4" borderId="0" xfId="0" applyNumberFormat="1" applyFill="1" applyBorder="1"/>
    <xf numFmtId="0" fontId="0" fillId="4" borderId="0" xfId="0" applyFill="1" applyBorder="1"/>
    <xf numFmtId="0" fontId="17" fillId="4" borderId="0" xfId="0" applyFont="1" applyFill="1" applyBorder="1"/>
    <xf numFmtId="0" fontId="4" fillId="4" borderId="0" xfId="0" applyFont="1" applyFill="1" applyBorder="1" applyAlignment="1">
      <alignment horizontal="left" vertical="top" wrapText="1"/>
    </xf>
    <xf numFmtId="0" fontId="3" fillId="4" borderId="0" xfId="20" applyFill="1"/>
    <xf numFmtId="0" fontId="13" fillId="4" borderId="0" xfId="0" applyFont="1" applyFill="1" applyAlignment="1">
      <alignment horizontal="left" vertical="top" wrapText="1"/>
    </xf>
    <xf numFmtId="0" fontId="20" fillId="4" borderId="0" xfId="0" applyFont="1" applyFill="1" applyAlignment="1">
      <alignment horizontal="left" vertical="top" wrapText="1"/>
    </xf>
    <xf numFmtId="0" fontId="7" fillId="4" borderId="0" xfId="0" applyFont="1" applyFill="1" applyAlignment="1">
      <alignment horizontal="center"/>
    </xf>
    <xf numFmtId="0" fontId="0" fillId="4" borderId="0" xfId="0" applyFill="1" applyAlignment="1">
      <alignment horizontal="left" vertical="top" wrapText="1"/>
    </xf>
    <xf numFmtId="0" fontId="13" fillId="4" borderId="0" xfId="0" applyFont="1" applyFill="1" applyAlignment="1">
      <alignment horizontal="left" wrapText="1"/>
    </xf>
    <xf numFmtId="0" fontId="18" fillId="4" borderId="4" xfId="0" applyFont="1" applyFill="1" applyBorder="1" applyAlignment="1">
      <alignment horizontal="left"/>
    </xf>
    <xf numFmtId="0" fontId="18" fillId="4" borderId="5" xfId="0" applyFont="1" applyFill="1" applyBorder="1" applyAlignment="1">
      <alignment horizontal="left"/>
    </xf>
    <xf numFmtId="0" fontId="18" fillId="4" borderId="6" xfId="0" applyFont="1" applyFill="1" applyBorder="1" applyAlignment="1">
      <alignment horizontal="left"/>
    </xf>
    <xf numFmtId="0" fontId="18" fillId="4" borderId="2" xfId="0" applyFont="1" applyFill="1" applyBorder="1" applyAlignment="1">
      <alignment horizontal="left"/>
    </xf>
    <xf numFmtId="0" fontId="4" fillId="6" borderId="2" xfId="0" applyFont="1" applyFill="1" applyBorder="1" applyAlignment="1">
      <alignment horizontal="center"/>
    </xf>
    <xf numFmtId="0" fontId="4" fillId="7" borderId="2" xfId="0" applyFont="1" applyFill="1" applyBorder="1" applyAlignment="1">
      <alignment horizontal="center"/>
    </xf>
    <xf numFmtId="0" fontId="14" fillId="4" borderId="0" xfId="0" applyFont="1" applyFill="1" applyBorder="1" applyProtection="1">
      <protection locked="0"/>
    </xf>
    <xf numFmtId="0" fontId="4" fillId="4" borderId="0" xfId="0" applyFont="1" applyFill="1" applyProtection="1">
      <protection locked="0"/>
    </xf>
    <xf numFmtId="0" fontId="0" fillId="4" borderId="0" xfId="0" applyFill="1" applyProtection="1">
      <protection locked="0"/>
    </xf>
    <xf numFmtId="0" fontId="5" fillId="4" borderId="0" xfId="0" applyFont="1" applyFill="1" applyBorder="1" applyProtection="1">
      <protection locked="0"/>
    </xf>
    <xf numFmtId="0" fontId="17" fillId="5" borderId="2" xfId="0" applyFont="1" applyFill="1" applyBorder="1" applyAlignment="1" applyProtection="1">
      <alignment horizontal="left" vertical="center"/>
      <protection locked="0"/>
    </xf>
    <xf numFmtId="0" fontId="12" fillId="6" borderId="2" xfId="0" applyFont="1" applyFill="1" applyBorder="1" applyAlignment="1" applyProtection="1">
      <alignment horizontal="left"/>
      <protection locked="0"/>
    </xf>
    <xf numFmtId="0" fontId="17" fillId="5" borderId="4" xfId="0" applyFont="1" applyFill="1" applyBorder="1" applyAlignment="1" applyProtection="1">
      <alignment horizontal="left" vertical="center"/>
      <protection locked="0"/>
    </xf>
    <xf numFmtId="0" fontId="17" fillId="5" borderId="5" xfId="0" applyFont="1" applyFill="1" applyBorder="1" applyAlignment="1" applyProtection="1">
      <alignment horizontal="left" vertical="center"/>
      <protection locked="0"/>
    </xf>
    <xf numFmtId="0" fontId="17" fillId="5" borderId="6" xfId="0" applyFont="1" applyFill="1" applyBorder="1" applyAlignment="1" applyProtection="1">
      <alignment horizontal="left" vertical="center"/>
      <protection locked="0"/>
    </xf>
    <xf numFmtId="0" fontId="12" fillId="6" borderId="4" xfId="0" applyFont="1" applyFill="1" applyBorder="1" applyAlignment="1" applyProtection="1">
      <alignment/>
      <protection locked="0"/>
    </xf>
    <xf numFmtId="0" fontId="12" fillId="6" borderId="5" xfId="0" applyFont="1" applyFill="1" applyBorder="1" applyAlignment="1" applyProtection="1">
      <alignment/>
      <protection locked="0"/>
    </xf>
    <xf numFmtId="0" fontId="12" fillId="6" borderId="6" xfId="0" applyFont="1" applyFill="1" applyBorder="1" applyAlignment="1" applyProtection="1">
      <alignment/>
      <protection locked="0"/>
    </xf>
    <xf numFmtId="0" fontId="17" fillId="5" borderId="7" xfId="0" applyFont="1" applyFill="1" applyBorder="1" applyAlignment="1" applyProtection="1">
      <alignment horizontal="center" vertical="center" wrapText="1"/>
      <protection locked="0"/>
    </xf>
    <xf numFmtId="0" fontId="17" fillId="5" borderId="8"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5" borderId="10"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14" xfId="0" applyFont="1" applyFill="1" applyBorder="1" applyAlignment="1" applyProtection="1">
      <alignment horizontal="center" vertical="center" wrapText="1"/>
      <protection locked="0"/>
    </xf>
    <xf numFmtId="0" fontId="13" fillId="6" borderId="15" xfId="0" applyFont="1" applyFill="1" applyBorder="1" applyProtection="1">
      <protection locked="0"/>
    </xf>
    <xf numFmtId="164" fontId="13" fillId="6" borderId="2" xfId="18" applyFont="1" applyFill="1" applyBorder="1" applyProtection="1">
      <protection locked="0"/>
    </xf>
    <xf numFmtId="164" fontId="13" fillId="7" borderId="4" xfId="18" applyFont="1" applyFill="1" applyBorder="1" applyProtection="1">
      <protection locked="0"/>
    </xf>
    <xf numFmtId="164" fontId="13" fillId="6" borderId="4" xfId="18" applyFont="1" applyFill="1" applyBorder="1" applyAlignment="1" applyProtection="1">
      <alignment horizontal="right"/>
      <protection locked="0"/>
    </xf>
    <xf numFmtId="39" fontId="4" fillId="7" borderId="16" xfId="22" applyNumberFormat="1" applyFont="1" applyFill="1" applyBorder="1" applyProtection="1">
      <protection locked="0"/>
    </xf>
    <xf numFmtId="10" fontId="4" fillId="7" borderId="16" xfId="22" applyNumberFormat="1" applyFont="1" applyFill="1" applyBorder="1" applyProtection="1">
      <protection locked="0"/>
    </xf>
    <xf numFmtId="0" fontId="13" fillId="6" borderId="17" xfId="0" applyFont="1" applyFill="1" applyBorder="1" applyProtection="1">
      <protection locked="0"/>
    </xf>
    <xf numFmtId="164" fontId="13" fillId="6" borderId="18" xfId="18" applyFont="1" applyFill="1" applyBorder="1" applyProtection="1">
      <protection locked="0"/>
    </xf>
    <xf numFmtId="164" fontId="13" fillId="6" borderId="19" xfId="18" applyFont="1" applyFill="1" applyBorder="1" applyAlignment="1" applyProtection="1">
      <alignment horizontal="right"/>
      <protection locked="0"/>
    </xf>
    <xf numFmtId="0" fontId="10" fillId="2" borderId="20" xfId="21" applyBorder="1" applyProtection="1">
      <protection locked="0"/>
    </xf>
    <xf numFmtId="164" fontId="10" fillId="2" borderId="21" xfId="18" applyFont="1" applyFill="1" applyBorder="1" applyProtection="1">
      <protection locked="0"/>
    </xf>
    <xf numFmtId="164" fontId="10" fillId="2" borderId="22" xfId="18" applyFont="1" applyFill="1" applyBorder="1" applyProtection="1">
      <protection locked="0"/>
    </xf>
    <xf numFmtId="164" fontId="10" fillId="2" borderId="22" xfId="18" applyFont="1" applyFill="1" applyBorder="1" applyAlignment="1" applyProtection="1">
      <alignment horizontal="right"/>
      <protection locked="0"/>
    </xf>
    <xf numFmtId="39" fontId="10" fillId="2" borderId="23" xfId="21" applyNumberFormat="1" applyBorder="1" applyProtection="1">
      <protection locked="0"/>
    </xf>
    <xf numFmtId="10" fontId="10" fillId="2" borderId="23" xfId="21" applyNumberFormat="1" applyBorder="1" applyProtection="1">
      <protection locked="0"/>
    </xf>
    <xf numFmtId="0" fontId="0" fillId="4" borderId="24" xfId="0" applyFill="1" applyBorder="1" applyAlignment="1" applyProtection="1">
      <alignment horizontal="left" wrapText="1"/>
      <protection locked="0"/>
    </xf>
    <xf numFmtId="0" fontId="9" fillId="5" borderId="25" xfId="0" applyFont="1" applyFill="1" applyBorder="1" applyAlignment="1" applyProtection="1">
      <alignment horizontal="center" vertical="center" wrapText="1"/>
      <protection locked="0"/>
    </xf>
    <xf numFmtId="0" fontId="9" fillId="5" borderId="2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27"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10" fontId="4" fillId="8" borderId="2" xfId="22" applyNumberFormat="1" applyFont="1" applyFill="1" applyBorder="1" applyAlignment="1" applyProtection="1">
      <alignment horizontal="right"/>
      <protection locked="0"/>
    </xf>
    <xf numFmtId="9" fontId="13" fillId="6" borderId="2" xfId="15" applyFont="1" applyFill="1" applyBorder="1" applyProtection="1">
      <protection locked="0"/>
    </xf>
    <xf numFmtId="164" fontId="4" fillId="7" borderId="16" xfId="22" applyNumberFormat="1" applyFont="1" applyFill="1" applyBorder="1" applyProtection="1">
      <protection locked="0"/>
    </xf>
    <xf numFmtId="164" fontId="13" fillId="8" borderId="4" xfId="18" applyFont="1" applyFill="1" applyBorder="1" applyAlignment="1" applyProtection="1">
      <alignment horizontal="right"/>
      <protection locked="0"/>
    </xf>
    <xf numFmtId="164" fontId="0" fillId="4" borderId="0" xfId="0" applyNumberFormat="1" applyFill="1" applyProtection="1">
      <protection locked="0"/>
    </xf>
    <xf numFmtId="9" fontId="13" fillId="6" borderId="18" xfId="15" applyFont="1" applyFill="1" applyBorder="1" applyProtection="1">
      <protection locked="0"/>
    </xf>
    <xf numFmtId="164" fontId="10" fillId="2" borderId="28" xfId="21" applyNumberFormat="1" applyBorder="1" applyAlignment="1" applyProtection="1">
      <alignment horizontal="right"/>
      <protection locked="0"/>
    </xf>
    <xf numFmtId="164" fontId="10" fillId="2" borderId="29" xfId="21" applyNumberFormat="1" applyBorder="1" applyAlignment="1" applyProtection="1">
      <alignment horizontal="right"/>
      <protection locked="0"/>
    </xf>
    <xf numFmtId="165" fontId="10" fillId="2" borderId="30" xfId="21" applyNumberFormat="1" applyBorder="1" applyProtection="1">
      <protection locked="0"/>
    </xf>
    <xf numFmtId="9" fontId="10" fillId="2" borderId="21" xfId="21" applyNumberFormat="1" applyBorder="1" applyProtection="1">
      <protection locked="0"/>
    </xf>
    <xf numFmtId="164" fontId="10" fillId="2" borderId="23" xfId="21" applyNumberFormat="1" applyBorder="1" applyProtection="1">
      <protection locked="0"/>
    </xf>
    <xf numFmtId="2" fontId="10" fillId="2" borderId="31" xfId="21" applyNumberFormat="1" applyBorder="1" applyProtection="1">
      <protection locked="0"/>
    </xf>
    <xf numFmtId="0" fontId="13" fillId="4" borderId="0" xfId="0" applyFont="1" applyFill="1" applyBorder="1" applyProtection="1">
      <protection locked="0"/>
    </xf>
    <xf numFmtId="0" fontId="0" fillId="4" borderId="0" xfId="0" applyFill="1" applyBorder="1" applyAlignment="1" applyProtection="1">
      <alignment horizontal="left" wrapText="1"/>
      <protection locked="0"/>
    </xf>
    <xf numFmtId="0" fontId="15" fillId="4" borderId="0" xfId="0" applyFont="1" applyFill="1" applyBorder="1" applyProtection="1">
      <protection locked="0"/>
    </xf>
    <xf numFmtId="0" fontId="0" fillId="4" borderId="0" xfId="0" applyFill="1" applyBorder="1" applyProtection="1">
      <protection locked="0"/>
    </xf>
    <xf numFmtId="0" fontId="8" fillId="4" borderId="0" xfId="0" applyFont="1" applyFill="1" applyBorder="1" applyProtection="1">
      <protection locked="0"/>
    </xf>
    <xf numFmtId="0" fontId="17" fillId="4" borderId="0" xfId="0" applyFont="1" applyFill="1" applyBorder="1" applyProtection="1">
      <protection locked="0"/>
    </xf>
    <xf numFmtId="0" fontId="2" fillId="4" borderId="0" xfId="0" applyFont="1" applyFill="1" applyBorder="1" applyProtection="1">
      <protection locked="0"/>
    </xf>
  </cellXfs>
  <cellStyles count="9">
    <cellStyle name="Normal" xfId="0"/>
    <cellStyle name="Percent" xfId="15"/>
    <cellStyle name="Currency" xfId="16"/>
    <cellStyle name="Currency [0]" xfId="17"/>
    <cellStyle name="Comma" xfId="18"/>
    <cellStyle name="Comma [0]" xfId="19"/>
    <cellStyle name="Hyperlink" xfId="20"/>
    <cellStyle name="Calculation" xfId="21"/>
    <cellStyle name="Accent4" xfId="22"/>
  </cellStyles>
  <dxfs count="2">
    <dxf>
      <font>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 de la PGA totale (valeur financière)</a:t>
            </a:r>
            <a:r>
              <a:rPr lang="en-US" cap="none" sz="1400" b="0" i="0" u="none" baseline="0">
                <a:solidFill>
                  <a:schemeClr val="tx1">
                    <a:lumMod val="65000"/>
                    <a:lumOff val="35000"/>
                  </a:schemeClr>
                </a:solidFill>
                <a:latin typeface="+mn-lt"/>
                <a:ea typeface="Calibri"/>
                <a:cs typeface="Calibri"/>
              </a:rPr>
              <a:t>
</a:t>
            </a:r>
          </a:p>
        </c:rich>
      </c:tx>
      <c:layout/>
      <c:overlay val="0"/>
      <c:spPr>
        <a:noFill/>
        <a:ln>
          <a:noFill/>
        </a:ln>
      </c:spPr>
    </c:title>
    <c:plotArea>
      <c:layout/>
      <c:pieChart>
        <c:varyColors val="1"/>
        <c:ser>
          <c:idx val="0"/>
          <c:order val="0"/>
          <c:tx>
            <c:strRef>
              <c:f>'CALCULATEUR - Poids ou Masse'!$H$31:$H$34</c:f>
              <c:strCache>
                <c:ptCount val="1"/>
                <c:pt idx="0">
                  <c:v>63.83%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'CALCULATEUR - Poids ou Masse'!$B$31:$B$34</c:f>
              <c:strCache/>
            </c:strRef>
          </c:cat>
          <c:val>
            <c:numRef>
              <c:f>'CALCULATEUR - Poids ou Masse'!$H$31:$H$34</c:f>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 de la PGA totale (valeur économique</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'CALCULATEUR - Volume'!$H$29:$H$30</c:f>
              <c:strCache>
                <c:ptCount val="1"/>
                <c:pt idx="0">
                  <c:v>% total dePGA  (en valeur financière)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'CALCULATEUR - Volume'!$B$31:$B$34</c:f>
              <c:strCache/>
            </c:strRef>
          </c:cat>
          <c:val>
            <c:numRef>
              <c:f>'CALCULATEUR - Volume'!$H$31:$H$34</c:f>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16</xdr:row>
      <xdr:rowOff>0</xdr:rowOff>
    </xdr:from>
    <xdr:ext cx="304800" cy="304800"/>
    <xdr:sp macro="" textlink="">
      <xdr:nvSpPr>
        <xdr:cNvPr id="2" name="imgpreview" descr="https://hub.wrap.org.uk/document/image?i=2535973&amp;v=1"/>
        <xdr:cNvSpPr>
          <a:spLocks noChangeAspect="1" noChangeArrowheads="1"/>
        </xdr:cNvSpPr>
      </xdr:nvSpPr>
      <xdr:spPr bwMode="auto">
        <a:xfrm>
          <a:off x="10182225" y="313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142875</xdr:colOff>
      <xdr:row>1</xdr:row>
      <xdr:rowOff>76200</xdr:rowOff>
    </xdr:from>
    <xdr:to>
      <xdr:col>1</xdr:col>
      <xdr:colOff>1809750</xdr:colOff>
      <xdr:row>10</xdr:row>
      <xdr:rowOff>0</xdr:rowOff>
    </xdr:to>
    <xdr:pic>
      <xdr:nvPicPr>
        <xdr:cNvPr id="5" name="Picture 4" descr="Commission for Environmental Cooperation - Home | Facebook"/>
        <xdr:cNvPicPr preferRelativeResize="1">
          <a:picLocks noChangeAspect="1"/>
        </xdr:cNvPicPr>
      </xdr:nvPicPr>
      <xdr:blipFill>
        <a:blip r:embed="rId1">
          <a:extLst>
            <a:ext uri="{28A0092B-C50C-407E-A947-70E740481C1C}">
              <a14:useLocalDpi xmlns:a14="http://schemas.microsoft.com/office/drawing/2010/main" val="0"/>
            </a:ext>
          </a:extLst>
        </a:blip>
        <a:srcRect l="11109" t="13331" r="11109" b="10221"/>
        <a:stretch>
          <a:fillRect/>
        </a:stretch>
      </xdr:blipFill>
      <xdr:spPr bwMode="auto">
        <a:xfrm>
          <a:off x="752475" y="266700"/>
          <a:ext cx="1666875"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2</xdr:row>
      <xdr:rowOff>123825</xdr:rowOff>
    </xdr:from>
    <xdr:to>
      <xdr:col>2</xdr:col>
      <xdr:colOff>3514725</xdr:colOff>
      <xdr:row>8</xdr:row>
      <xdr:rowOff>171450</xdr:rowOff>
    </xdr:to>
    <xdr:pic>
      <xdr:nvPicPr>
        <xdr:cNvPr id="6" name="Picture 5"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905125" y="504825"/>
          <a:ext cx="3429000" cy="1190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3952875</xdr:colOff>
      <xdr:row>3</xdr:row>
      <xdr:rowOff>142875</xdr:rowOff>
    </xdr:from>
    <xdr:to>
      <xdr:col>4</xdr:col>
      <xdr:colOff>923925</xdr:colOff>
      <xdr:row>9</xdr:row>
      <xdr:rowOff>38100</xdr:rowOff>
    </xdr:to>
    <xdr:pic>
      <xdr:nvPicPr>
        <xdr:cNvPr id="7" name="Picture 6"/>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6772275" y="714375"/>
          <a:ext cx="26479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12</xdr:row>
      <xdr:rowOff>0</xdr:rowOff>
    </xdr:from>
    <xdr:ext cx="304800" cy="514350"/>
    <xdr:sp macro="" textlink="">
      <xdr:nvSpPr>
        <xdr:cNvPr id="3" name="imgpreview" descr="https://hub.wrap.org.uk/document/image?i=2535973&amp;v=1"/>
        <xdr:cNvSpPr>
          <a:spLocks noChangeAspect="1" noChangeArrowheads="1"/>
        </xdr:cNvSpPr>
      </xdr:nvSpPr>
      <xdr:spPr bwMode="auto">
        <a:xfrm>
          <a:off x="3657600" y="2286000"/>
          <a:ext cx="304800" cy="514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495300</xdr:colOff>
      <xdr:row>2</xdr:row>
      <xdr:rowOff>171450</xdr:rowOff>
    </xdr:from>
    <xdr:to>
      <xdr:col>10</xdr:col>
      <xdr:colOff>85725</xdr:colOff>
      <xdr:row>7</xdr:row>
      <xdr:rowOff>114300</xdr:rowOff>
    </xdr:to>
    <xdr:pic>
      <xdr:nvPicPr>
        <xdr:cNvPr id="7" name="Picture 6" descr="World Resources Institute - Wikipedi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543300" y="552450"/>
          <a:ext cx="2638425" cy="895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3</xdr:row>
      <xdr:rowOff>123825</xdr:rowOff>
    </xdr:from>
    <xdr:to>
      <xdr:col>15</xdr:col>
      <xdr:colOff>57150</xdr:colOff>
      <xdr:row>8</xdr:row>
      <xdr:rowOff>19050</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rcRect t="14508" b="15293"/>
        <a:stretch>
          <a:fillRect/>
        </a:stretch>
      </xdr:blipFill>
      <xdr:spPr bwMode="auto">
        <a:xfrm>
          <a:off x="6953250" y="695325"/>
          <a:ext cx="2247900"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609600</xdr:colOff>
      <xdr:row>2</xdr:row>
      <xdr:rowOff>66675</xdr:rowOff>
    </xdr:from>
    <xdr:to>
      <xdr:col>4</xdr:col>
      <xdr:colOff>0</xdr:colOff>
      <xdr:row>8</xdr:row>
      <xdr:rowOff>95250</xdr:rowOff>
    </xdr:to>
    <xdr:pic>
      <xdr:nvPicPr>
        <xdr:cNvPr id="9" name="Picture 8"/>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09600" y="447675"/>
          <a:ext cx="1828800" cy="1171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12</xdr:row>
      <xdr:rowOff>0</xdr:rowOff>
    </xdr:from>
    <xdr:ext cx="304800" cy="314325"/>
    <xdr:sp macro="" textlink="">
      <xdr:nvSpPr>
        <xdr:cNvPr id="5" name="imgpreview" descr="https://hub.wrap.org.uk/document/image?i=2535973&amp;v=1"/>
        <xdr:cNvSpPr>
          <a:spLocks noChangeAspect="1" noChangeArrowheads="1"/>
        </xdr:cNvSpPr>
      </xdr:nvSpPr>
      <xdr:spPr bwMode="auto">
        <a:xfrm>
          <a:off x="15106650" y="2286000"/>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8</xdr:col>
      <xdr:colOff>495300</xdr:colOff>
      <xdr:row>29</xdr:row>
      <xdr:rowOff>152400</xdr:rowOff>
    </xdr:from>
    <xdr:to>
      <xdr:col>12</xdr:col>
      <xdr:colOff>561975</xdr:colOff>
      <xdr:row>44</xdr:row>
      <xdr:rowOff>104775</xdr:rowOff>
    </xdr:to>
    <xdr:graphicFrame macro="">
      <xdr:nvGraphicFramePr>
        <xdr:cNvPr id="3" name="Chart 2"/>
        <xdr:cNvGraphicFramePr/>
      </xdr:nvGraphicFramePr>
      <xdr:xfrm>
        <a:off x="14382750" y="7096125"/>
        <a:ext cx="5257800" cy="33147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1533525</xdr:colOff>
      <xdr:row>3</xdr:row>
      <xdr:rowOff>85725</xdr:rowOff>
    </xdr:from>
    <xdr:to>
      <xdr:col>5</xdr:col>
      <xdr:colOff>638175</xdr:colOff>
      <xdr:row>8</xdr:row>
      <xdr:rowOff>47625</xdr:rowOff>
    </xdr:to>
    <xdr:pic>
      <xdr:nvPicPr>
        <xdr:cNvPr id="7" name="Picture 6"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800850" y="657225"/>
          <a:ext cx="2590800" cy="914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4</xdr:row>
      <xdr:rowOff>38100</xdr:rowOff>
    </xdr:from>
    <xdr:to>
      <xdr:col>9</xdr:col>
      <xdr:colOff>19050</xdr:colOff>
      <xdr:row>8</xdr:row>
      <xdr:rowOff>152400</xdr:rowOff>
    </xdr:to>
    <xdr:pic>
      <xdr:nvPicPr>
        <xdr:cNvPr id="8" name="Picture 7"/>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12925425" y="800100"/>
          <a:ext cx="220027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180975</xdr:rowOff>
    </xdr:from>
    <xdr:to>
      <xdr:col>1</xdr:col>
      <xdr:colOff>2047875</xdr:colOff>
      <xdr:row>9</xdr:row>
      <xdr:rowOff>19050</xdr:rowOff>
    </xdr:to>
    <xdr:pic>
      <xdr:nvPicPr>
        <xdr:cNvPr id="12" name="Picture 11"/>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09600" y="561975"/>
          <a:ext cx="2047875" cy="11715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12</xdr:row>
      <xdr:rowOff>0</xdr:rowOff>
    </xdr:from>
    <xdr:ext cx="304800" cy="314325"/>
    <xdr:sp macro="" textlink="">
      <xdr:nvSpPr>
        <xdr:cNvPr id="3" name="imgpreview" descr="https://hub.wrap.org.uk/document/image?i=2535973&amp;v=1"/>
        <xdr:cNvSpPr>
          <a:spLocks noChangeAspect="1" noChangeArrowheads="1"/>
        </xdr:cNvSpPr>
      </xdr:nvSpPr>
      <xdr:spPr bwMode="auto">
        <a:xfrm>
          <a:off x="15220950" y="2286000"/>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8</xdr:col>
      <xdr:colOff>657225</xdr:colOff>
      <xdr:row>28</xdr:row>
      <xdr:rowOff>133350</xdr:rowOff>
    </xdr:from>
    <xdr:to>
      <xdr:col>12</xdr:col>
      <xdr:colOff>19050</xdr:colOff>
      <xdr:row>37</xdr:row>
      <xdr:rowOff>161925</xdr:rowOff>
    </xdr:to>
    <xdr:graphicFrame macro="">
      <xdr:nvGraphicFramePr>
        <xdr:cNvPr id="8" name="Chart 7"/>
        <xdr:cNvGraphicFramePr/>
      </xdr:nvGraphicFramePr>
      <xdr:xfrm>
        <a:off x="14658975" y="6391275"/>
        <a:ext cx="4552950" cy="2733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1533525</xdr:colOff>
      <xdr:row>3</xdr:row>
      <xdr:rowOff>28575</xdr:rowOff>
    </xdr:from>
    <xdr:to>
      <xdr:col>5</xdr:col>
      <xdr:colOff>638175</xdr:colOff>
      <xdr:row>7</xdr:row>
      <xdr:rowOff>180975</xdr:rowOff>
    </xdr:to>
    <xdr:pic>
      <xdr:nvPicPr>
        <xdr:cNvPr id="7" name="Picture 6"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15150" y="600075"/>
          <a:ext cx="2590800" cy="914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3</xdr:row>
      <xdr:rowOff>171450</xdr:rowOff>
    </xdr:from>
    <xdr:to>
      <xdr:col>9</xdr:col>
      <xdr:colOff>19050</xdr:colOff>
      <xdr:row>8</xdr:row>
      <xdr:rowOff>85725</xdr:rowOff>
    </xdr:to>
    <xdr:pic>
      <xdr:nvPicPr>
        <xdr:cNvPr id="9" name="Picture 8"/>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13039725" y="742950"/>
          <a:ext cx="2200275" cy="8667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114300</xdr:rowOff>
    </xdr:from>
    <xdr:to>
      <xdr:col>1</xdr:col>
      <xdr:colOff>2047875</xdr:colOff>
      <xdr:row>8</xdr:row>
      <xdr:rowOff>152400</xdr:rowOff>
    </xdr:to>
    <xdr:pic>
      <xdr:nvPicPr>
        <xdr:cNvPr id="10" name="Picture 9"/>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09600" y="495300"/>
          <a:ext cx="2047875" cy="11811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w.boulding@wrap.org.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3.cec.org/flwm/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6B04-C0BC-4B51-80B8-863A42EBA673}">
  <dimension ref="B11:H51"/>
  <sheetViews>
    <sheetView zoomScale="80" zoomScaleNormal="80" workbookViewId="0" topLeftCell="A1">
      <selection activeCell="B33" sqref="B33"/>
    </sheetView>
  </sheetViews>
  <sheetFormatPr defaultColWidth="9.140625" defaultRowHeight="15"/>
  <cols>
    <col min="1" max="1" width="9.140625" style="1" customWidth="1"/>
    <col min="2" max="2" width="33.140625" style="1" bestFit="1" customWidth="1"/>
    <col min="3" max="3" width="59.7109375" style="1" bestFit="1" customWidth="1"/>
    <col min="4" max="4" width="25.421875" style="1" customWidth="1"/>
    <col min="5" max="5" width="16.140625" style="1" customWidth="1"/>
    <col min="6" max="16384" width="9.140625" style="1" customWidth="1"/>
  </cols>
  <sheetData>
    <row r="2" ht="15"/>
    <row r="3" ht="15"/>
    <row r="4" ht="15"/>
    <row r="5" ht="15"/>
    <row r="6" ht="15"/>
    <row r="7" ht="15"/>
    <row r="8" ht="15"/>
    <row r="9" ht="15"/>
    <row r="10" ht="15"/>
    <row r="11" spans="2:8" ht="15.75" thickBot="1">
      <c r="B11" s="15"/>
      <c r="C11" s="15"/>
      <c r="D11" s="15"/>
      <c r="E11" s="15"/>
      <c r="H11"/>
    </row>
    <row r="12" spans="2:5" ht="15">
      <c r="B12" s="16"/>
      <c r="C12" s="3"/>
      <c r="D12" s="3"/>
      <c r="E12" s="3"/>
    </row>
    <row r="13" spans="2:5" ht="21">
      <c r="B13" s="17" t="s">
        <v>0</v>
      </c>
      <c r="C13" s="3"/>
      <c r="D13" s="3"/>
      <c r="E13" s="3"/>
    </row>
    <row r="14" spans="2:5" ht="15">
      <c r="B14" s="2"/>
      <c r="C14" s="3"/>
      <c r="D14" s="3"/>
      <c r="E14" s="3"/>
    </row>
    <row r="15" spans="2:6" ht="15">
      <c r="B15" s="4" t="s">
        <v>1</v>
      </c>
      <c r="C15" s="32" t="s">
        <v>19</v>
      </c>
      <c r="D15" s="32"/>
      <c r="E15" s="32"/>
      <c r="F15"/>
    </row>
    <row r="16" spans="2:5" ht="15">
      <c r="B16" s="2"/>
      <c r="C16" s="3"/>
      <c r="D16" s="20"/>
      <c r="E16" s="3"/>
    </row>
    <row r="17" spans="2:7" ht="15">
      <c r="B17" s="2" t="s">
        <v>2</v>
      </c>
      <c r="C17" s="5" t="s">
        <v>18</v>
      </c>
      <c r="D17" s="3"/>
      <c r="E17" s="3"/>
      <c r="G17"/>
    </row>
    <row r="18" spans="2:5" ht="15">
      <c r="B18" s="2" t="s">
        <v>3</v>
      </c>
      <c r="C18" s="3" t="s">
        <v>20</v>
      </c>
      <c r="D18" s="3"/>
      <c r="E18" s="3"/>
    </row>
    <row r="19" spans="2:5" ht="15">
      <c r="B19" s="2" t="s">
        <v>4</v>
      </c>
      <c r="C19" s="3" t="s">
        <v>5</v>
      </c>
      <c r="D19" s="3"/>
      <c r="E19" s="3"/>
    </row>
    <row r="20" spans="2:5" ht="15">
      <c r="B20" s="2" t="s">
        <v>6</v>
      </c>
      <c r="C20" s="6">
        <v>44103</v>
      </c>
      <c r="D20" s="3"/>
      <c r="E20" s="3"/>
    </row>
    <row r="21" spans="2:5" ht="15">
      <c r="B21" s="2"/>
      <c r="C21" s="3"/>
      <c r="D21" s="3"/>
      <c r="E21" s="21"/>
    </row>
    <row r="22" spans="2:5" ht="15">
      <c r="B22" s="2" t="s">
        <v>7</v>
      </c>
      <c r="C22" s="3" t="s">
        <v>8</v>
      </c>
      <c r="D22" s="3"/>
      <c r="E22" s="3"/>
    </row>
    <row r="23" spans="2:5" ht="15">
      <c r="B23" s="2"/>
      <c r="C23" s="3" t="s">
        <v>9</v>
      </c>
      <c r="D23" s="3"/>
      <c r="E23" s="3"/>
    </row>
    <row r="24" spans="2:5" ht="15">
      <c r="B24" s="2" t="s">
        <v>10</v>
      </c>
      <c r="C24" s="7" t="s">
        <v>11</v>
      </c>
      <c r="D24" s="3"/>
      <c r="E24" s="3"/>
    </row>
    <row r="25" spans="2:5" ht="15">
      <c r="B25" s="3"/>
      <c r="C25" s="3"/>
      <c r="D25" s="3"/>
      <c r="E25" s="3"/>
    </row>
    <row r="26" spans="2:5" ht="15">
      <c r="B26" s="2" t="s">
        <v>12</v>
      </c>
      <c r="C26" s="3" t="s">
        <v>21</v>
      </c>
      <c r="D26" s="3"/>
      <c r="E26" s="3"/>
    </row>
    <row r="27" spans="2:5" ht="15">
      <c r="B27" s="3"/>
      <c r="C27" s="3"/>
      <c r="D27" s="3"/>
      <c r="E27" s="3"/>
    </row>
    <row r="28" spans="2:5" ht="15">
      <c r="B28" s="2" t="s">
        <v>13</v>
      </c>
      <c r="C28" s="3"/>
      <c r="D28" s="3"/>
      <c r="E28" s="3"/>
    </row>
    <row r="29" spans="2:5" ht="15">
      <c r="B29" s="2"/>
      <c r="C29" s="3"/>
      <c r="D29" s="3"/>
      <c r="E29" s="3"/>
    </row>
    <row r="30" spans="2:5" ht="18.75" customHeight="1">
      <c r="B30" s="18" t="s">
        <v>6</v>
      </c>
      <c r="C30" s="19" t="s">
        <v>4</v>
      </c>
      <c r="D30" s="19" t="s">
        <v>14</v>
      </c>
      <c r="E30" s="19" t="s">
        <v>15</v>
      </c>
    </row>
    <row r="31" spans="2:5" ht="15">
      <c r="B31" s="8">
        <v>44103</v>
      </c>
      <c r="C31" s="9" t="s">
        <v>5</v>
      </c>
      <c r="D31" s="10" t="s">
        <v>16</v>
      </c>
      <c r="E31" s="11" t="s">
        <v>17</v>
      </c>
    </row>
    <row r="32" spans="2:5" ht="15">
      <c r="B32" s="8">
        <v>44106</v>
      </c>
      <c r="C32" s="9" t="s">
        <v>25</v>
      </c>
      <c r="D32" s="11" t="s">
        <v>26</v>
      </c>
      <c r="E32" s="11" t="s">
        <v>17</v>
      </c>
    </row>
    <row r="33" spans="2:5" ht="15">
      <c r="B33" s="8"/>
      <c r="C33" s="9"/>
      <c r="D33" s="12"/>
      <c r="E33" s="11"/>
    </row>
    <row r="34" spans="2:5" ht="15">
      <c r="B34" s="8"/>
      <c r="C34" s="9"/>
      <c r="D34" s="12"/>
      <c r="E34" s="11"/>
    </row>
    <row r="35" spans="2:5" ht="63" customHeight="1">
      <c r="B35" s="8"/>
      <c r="C35" s="9"/>
      <c r="D35" s="13"/>
      <c r="E35" s="11"/>
    </row>
    <row r="36" spans="2:5" ht="15">
      <c r="B36" s="14"/>
      <c r="C36" s="9"/>
      <c r="D36" s="11"/>
      <c r="E36" s="11"/>
    </row>
    <row r="37" spans="2:5" ht="15">
      <c r="B37" s="14"/>
      <c r="C37" s="9"/>
      <c r="D37" s="11"/>
      <c r="E37" s="11"/>
    </row>
    <row r="38" spans="2:5" ht="15">
      <c r="B38" s="14"/>
      <c r="C38" s="9"/>
      <c r="D38" s="11"/>
      <c r="E38" s="11"/>
    </row>
    <row r="39" spans="2:5" ht="15">
      <c r="B39" s="14"/>
      <c r="C39" s="9"/>
      <c r="D39" s="11"/>
      <c r="E39" s="11"/>
    </row>
    <row r="40" spans="2:5" ht="15">
      <c r="B40" s="14"/>
      <c r="C40" s="9"/>
      <c r="D40" s="11"/>
      <c r="E40" s="11"/>
    </row>
    <row r="41" spans="2:5" ht="15">
      <c r="B41" s="14"/>
      <c r="C41" s="9"/>
      <c r="D41" s="11"/>
      <c r="E41" s="11"/>
    </row>
    <row r="42" spans="2:5" ht="15">
      <c r="B42" s="14"/>
      <c r="C42" s="9"/>
      <c r="D42" s="11"/>
      <c r="E42" s="11"/>
    </row>
    <row r="43" spans="2:5" ht="15">
      <c r="B43" s="14"/>
      <c r="C43" s="9"/>
      <c r="D43" s="11"/>
      <c r="E43" s="11"/>
    </row>
    <row r="44" spans="2:5" ht="15">
      <c r="B44" s="14"/>
      <c r="C44" s="9"/>
      <c r="D44" s="11"/>
      <c r="E44" s="11"/>
    </row>
    <row r="45" spans="2:5" ht="15">
      <c r="B45" s="14"/>
      <c r="C45" s="9"/>
      <c r="D45" s="11"/>
      <c r="E45" s="11"/>
    </row>
    <row r="46" spans="2:5" ht="15">
      <c r="B46" s="14"/>
      <c r="C46" s="9"/>
      <c r="D46" s="11"/>
      <c r="E46" s="11"/>
    </row>
    <row r="47" spans="2:5" ht="15">
      <c r="B47" s="14"/>
      <c r="C47" s="9"/>
      <c r="D47" s="11"/>
      <c r="E47" s="11"/>
    </row>
    <row r="48" spans="2:5" ht="15">
      <c r="B48" s="14"/>
      <c r="C48" s="9"/>
      <c r="D48" s="11"/>
      <c r="E48" s="11"/>
    </row>
    <row r="49" spans="2:5" ht="15">
      <c r="B49" s="14"/>
      <c r="C49" s="9"/>
      <c r="D49" s="11"/>
      <c r="E49" s="11"/>
    </row>
    <row r="50" spans="2:5" ht="15">
      <c r="B50" s="2"/>
      <c r="C50" s="3"/>
      <c r="D50" s="3"/>
      <c r="E50" s="3"/>
    </row>
    <row r="51" spans="2:5" ht="15">
      <c r="B51" s="2"/>
      <c r="C51" s="3"/>
      <c r="D51" s="3"/>
      <c r="E51" s="3"/>
    </row>
  </sheetData>
  <mergeCells count="1">
    <mergeCell ref="C15:E15"/>
  </mergeCells>
  <hyperlinks>
    <hyperlink ref="C24" r:id="rId1" display="mailto:andrew.boulding@wrap.org.uk"/>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C021B-B306-4037-8256-5EB868073CF9}">
  <dimension ref="B11:O33"/>
  <sheetViews>
    <sheetView workbookViewId="0" topLeftCell="A1">
      <selection activeCell="B16" sqref="B16:O17"/>
    </sheetView>
  </sheetViews>
  <sheetFormatPr defaultColWidth="9.140625" defaultRowHeight="15"/>
  <cols>
    <col min="1" max="16384" width="9.140625" style="1" customWidth="1"/>
  </cols>
  <sheetData>
    <row r="11" spans="2:15" ht="15" thickBot="1">
      <c r="B11" s="15"/>
      <c r="C11" s="15"/>
      <c r="D11" s="15"/>
      <c r="E11" s="15"/>
      <c r="F11" s="15"/>
      <c r="G11" s="15"/>
      <c r="H11" s="15"/>
      <c r="I11" s="15"/>
      <c r="J11" s="15"/>
      <c r="K11" s="15"/>
      <c r="L11" s="15"/>
      <c r="M11" s="15"/>
      <c r="N11" s="15"/>
      <c r="O11" s="15"/>
    </row>
    <row r="12" spans="2:5" ht="15">
      <c r="B12" s="16"/>
      <c r="C12" s="3"/>
      <c r="D12" s="3"/>
      <c r="E12" s="3"/>
    </row>
    <row r="13" spans="2:15" ht="23.25" customHeight="1">
      <c r="B13" s="36" t="s">
        <v>27</v>
      </c>
      <c r="C13" s="36"/>
      <c r="D13" s="36"/>
      <c r="E13" s="36"/>
      <c r="F13" s="36"/>
      <c r="G13" s="36"/>
      <c r="H13" s="36"/>
      <c r="I13" s="36"/>
      <c r="J13" s="36"/>
      <c r="K13" s="36"/>
      <c r="L13" s="36"/>
      <c r="M13" s="36"/>
      <c r="N13" s="36"/>
      <c r="O13" s="36"/>
    </row>
    <row r="14" spans="2:15" ht="12" customHeight="1" thickBot="1">
      <c r="B14" s="15"/>
      <c r="C14" s="15"/>
      <c r="D14" s="15"/>
      <c r="E14" s="15"/>
      <c r="F14" s="15"/>
      <c r="G14" s="15"/>
      <c r="H14" s="15"/>
      <c r="I14" s="15"/>
      <c r="J14" s="15"/>
      <c r="K14" s="15"/>
      <c r="L14" s="15"/>
      <c r="M14" s="15"/>
      <c r="N14" s="15"/>
      <c r="O14" s="15"/>
    </row>
    <row r="15" spans="2:5" ht="15">
      <c r="B15" s="16"/>
      <c r="C15" s="3"/>
      <c r="D15" s="3"/>
      <c r="E15" s="3"/>
    </row>
    <row r="16" spans="2:15" ht="15" customHeight="1">
      <c r="B16" s="37" t="s">
        <v>63</v>
      </c>
      <c r="C16" s="37"/>
      <c r="D16" s="37"/>
      <c r="E16" s="37"/>
      <c r="F16" s="37"/>
      <c r="G16" s="37"/>
      <c r="H16" s="37"/>
      <c r="I16" s="37"/>
      <c r="J16" s="37"/>
      <c r="K16" s="37"/>
      <c r="L16" s="37"/>
      <c r="M16" s="37"/>
      <c r="N16" s="37"/>
      <c r="O16" s="37"/>
    </row>
    <row r="17" spans="2:15" ht="48" customHeight="1">
      <c r="B17" s="37"/>
      <c r="C17" s="37"/>
      <c r="D17" s="37"/>
      <c r="E17" s="37"/>
      <c r="F17" s="37"/>
      <c r="G17" s="37"/>
      <c r="H17" s="37"/>
      <c r="I17" s="37"/>
      <c r="J17" s="37"/>
      <c r="K17" s="37"/>
      <c r="L17" s="37"/>
      <c r="M17" s="37"/>
      <c r="N17" s="37"/>
      <c r="O17" s="37"/>
    </row>
    <row r="18" spans="2:15" ht="14.25" customHeight="1">
      <c r="B18" s="24"/>
      <c r="C18" s="24"/>
      <c r="D18" s="24"/>
      <c r="E18" s="24"/>
      <c r="F18" s="24"/>
      <c r="G18" s="24"/>
      <c r="H18" s="24"/>
      <c r="I18" s="24"/>
      <c r="J18" s="24"/>
      <c r="K18" s="24"/>
      <c r="L18" s="24"/>
      <c r="M18" s="24"/>
      <c r="N18" s="24"/>
      <c r="O18" s="24"/>
    </row>
    <row r="19" spans="2:15" ht="75.75" customHeight="1">
      <c r="B19" s="37" t="s">
        <v>91</v>
      </c>
      <c r="C19" s="37"/>
      <c r="D19" s="37"/>
      <c r="E19" s="37"/>
      <c r="F19" s="37"/>
      <c r="G19" s="37"/>
      <c r="H19" s="37"/>
      <c r="I19" s="37"/>
      <c r="J19" s="37"/>
      <c r="K19" s="37"/>
      <c r="L19" s="37"/>
      <c r="M19" s="37"/>
      <c r="N19" s="37"/>
      <c r="O19" s="37"/>
    </row>
    <row r="20" spans="2:15" ht="15">
      <c r="B20" s="25"/>
      <c r="C20" s="25"/>
      <c r="D20" s="25"/>
      <c r="E20" s="25"/>
      <c r="F20" s="25"/>
      <c r="G20" s="25"/>
      <c r="H20" s="25"/>
      <c r="I20" s="25"/>
      <c r="J20" s="25"/>
      <c r="K20" s="25"/>
      <c r="L20" s="25"/>
      <c r="M20" s="25"/>
      <c r="N20" s="25"/>
      <c r="O20" s="25"/>
    </row>
    <row r="21" ht="15">
      <c r="B21" s="1" t="s">
        <v>64</v>
      </c>
    </row>
    <row r="23" ht="15">
      <c r="B23" s="26" t="s">
        <v>65</v>
      </c>
    </row>
    <row r="24" spans="2:15" ht="32.25" customHeight="1">
      <c r="B24" s="38" t="s">
        <v>92</v>
      </c>
      <c r="C24" s="38"/>
      <c r="D24" s="38"/>
      <c r="E24" s="38"/>
      <c r="F24" s="38"/>
      <c r="G24" s="38"/>
      <c r="H24" s="38"/>
      <c r="I24" s="38"/>
      <c r="J24" s="38"/>
      <c r="K24" s="38"/>
      <c r="L24" s="38"/>
      <c r="M24" s="38"/>
      <c r="N24" s="38"/>
      <c r="O24" s="38"/>
    </row>
    <row r="26" ht="15">
      <c r="B26" s="26" t="s">
        <v>66</v>
      </c>
    </row>
    <row r="27" spans="2:15" ht="91.5" customHeight="1">
      <c r="B27" s="34" t="s">
        <v>93</v>
      </c>
      <c r="C27" s="34"/>
      <c r="D27" s="34"/>
      <c r="E27" s="34"/>
      <c r="F27" s="34"/>
      <c r="G27" s="34"/>
      <c r="H27" s="34"/>
      <c r="I27" s="34"/>
      <c r="J27" s="34"/>
      <c r="K27" s="34"/>
      <c r="L27" s="34"/>
      <c r="M27" s="34"/>
      <c r="N27" s="34"/>
      <c r="O27" s="34"/>
    </row>
    <row r="29" ht="15">
      <c r="B29" s="26" t="s">
        <v>84</v>
      </c>
    </row>
    <row r="30" spans="2:15" ht="73.5" customHeight="1">
      <c r="B30" s="34" t="s">
        <v>67</v>
      </c>
      <c r="C30" s="34"/>
      <c r="D30" s="34"/>
      <c r="E30" s="34"/>
      <c r="F30" s="34"/>
      <c r="G30" s="34"/>
      <c r="H30" s="34"/>
      <c r="I30" s="34"/>
      <c r="J30" s="34"/>
      <c r="K30" s="34"/>
      <c r="L30" s="34"/>
      <c r="M30" s="34"/>
      <c r="N30" s="34"/>
      <c r="O30" s="34"/>
    </row>
    <row r="31" spans="2:15" ht="15">
      <c r="B31" s="27"/>
      <c r="C31" s="27"/>
      <c r="D31" s="27"/>
      <c r="E31" s="27"/>
      <c r="F31" s="27"/>
      <c r="G31" s="27"/>
      <c r="H31" s="27"/>
      <c r="I31" s="27"/>
      <c r="J31" s="27"/>
      <c r="K31" s="27"/>
      <c r="L31" s="27"/>
      <c r="M31" s="27"/>
      <c r="N31" s="27"/>
      <c r="O31" s="27"/>
    </row>
    <row r="32" spans="2:15" ht="45.75" customHeight="1">
      <c r="B32" s="35" t="s">
        <v>94</v>
      </c>
      <c r="C32" s="35"/>
      <c r="D32" s="35"/>
      <c r="E32" s="35"/>
      <c r="F32" s="35"/>
      <c r="G32" s="35"/>
      <c r="H32" s="35"/>
      <c r="I32" s="35"/>
      <c r="J32" s="35"/>
      <c r="K32" s="35"/>
      <c r="L32" s="35"/>
      <c r="M32" s="35"/>
      <c r="N32" s="35"/>
      <c r="O32" s="35"/>
    </row>
    <row r="33" spans="2:9" ht="15">
      <c r="B33" s="33" t="s">
        <v>98</v>
      </c>
      <c r="C33" s="33"/>
      <c r="D33" s="33"/>
      <c r="E33" s="33"/>
      <c r="F33" s="33"/>
      <c r="G33" s="33"/>
      <c r="H33" s="33"/>
      <c r="I33" s="33"/>
    </row>
  </sheetData>
  <mergeCells count="8">
    <mergeCell ref="B33:I33"/>
    <mergeCell ref="B30:O30"/>
    <mergeCell ref="B32:O32"/>
    <mergeCell ref="B13:O13"/>
    <mergeCell ref="B16:O17"/>
    <mergeCell ref="B19:O19"/>
    <mergeCell ref="B24:O24"/>
    <mergeCell ref="B27:O27"/>
  </mergeCells>
  <hyperlinks>
    <hyperlink ref="B33:I33" r:id="rId1" display="Pour plus d'outils et de ressources, visitez: http://www3.cec.org/flwm/fr/"/>
  </hyperlinks>
  <printOptions/>
  <pageMargins left="0.7" right="0.7" top="0.75" bottom="0.75" header="0.3" footer="0.3"/>
  <pageSetup horizontalDpi="600" verticalDpi="600" orientation="landscape" paperSize="5"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1391F-4E7A-446A-BD35-62A7AC45AB41}">
  <dimension ref="B2:S77"/>
  <sheetViews>
    <sheetView zoomScale="70" zoomScaleNormal="70" workbookViewId="0" topLeftCell="A23">
      <selection activeCell="S2" sqref="S1:S1048576"/>
    </sheetView>
  </sheetViews>
  <sheetFormatPr defaultColWidth="9.140625" defaultRowHeight="15"/>
  <cols>
    <col min="1" max="1" width="9.140625" style="1" customWidth="1"/>
    <col min="2" max="2" width="43.7109375" style="1" customWidth="1"/>
    <col min="3" max="3" width="26.140625" style="1" customWidth="1"/>
    <col min="4" max="4" width="23.00390625" style="1" customWidth="1"/>
    <col min="5" max="6" width="29.28125" style="1" customWidth="1"/>
    <col min="7" max="7" width="25.421875" style="1" customWidth="1"/>
    <col min="8" max="8" width="22.28125" style="1" customWidth="1"/>
    <col min="9" max="9" width="18.28125" style="1" customWidth="1"/>
    <col min="10" max="10" width="22.140625" style="1" customWidth="1"/>
    <col min="11" max="11" width="23.00390625" style="1" customWidth="1"/>
    <col min="12" max="12" width="14.421875" style="1" customWidth="1"/>
    <col min="13" max="14" width="9.140625" style="1" customWidth="1"/>
    <col min="15" max="15" width="9.7109375" style="1" customWidth="1"/>
    <col min="16" max="17" width="9.140625" style="1" customWidth="1"/>
    <col min="18" max="19" width="9.140625" style="1" hidden="1" customWidth="1"/>
    <col min="20" max="20" width="9.140625" style="1" customWidth="1"/>
    <col min="21" max="16384" width="9.140625" style="1" customWidth="1"/>
  </cols>
  <sheetData>
    <row r="2" ht="15">
      <c r="S2" s="1" t="s">
        <v>53</v>
      </c>
    </row>
    <row r="3" ht="15">
      <c r="S3" s="1" t="s">
        <v>54</v>
      </c>
    </row>
    <row r="4" ht="15">
      <c r="S4" s="1" t="s">
        <v>55</v>
      </c>
    </row>
    <row r="5" ht="15">
      <c r="S5" s="1" t="s">
        <v>56</v>
      </c>
    </row>
    <row r="6" ht="15">
      <c r="S6" s="1" t="s">
        <v>57</v>
      </c>
    </row>
    <row r="7" ht="15">
      <c r="S7" s="1" t="s">
        <v>58</v>
      </c>
    </row>
    <row r="8" ht="15">
      <c r="S8" s="1" t="s">
        <v>22</v>
      </c>
    </row>
    <row r="9" ht="15">
      <c r="S9" s="1" t="s">
        <v>81</v>
      </c>
    </row>
    <row r="10" ht="15">
      <c r="S10" s="1" t="s">
        <v>59</v>
      </c>
    </row>
    <row r="11" spans="2:11" ht="15" thickBot="1">
      <c r="B11" s="15"/>
      <c r="C11" s="15"/>
      <c r="D11" s="15"/>
      <c r="E11" s="15"/>
      <c r="F11" s="15"/>
      <c r="G11" s="15"/>
      <c r="H11" s="15"/>
      <c r="I11" s="15"/>
      <c r="K11"/>
    </row>
    <row r="12" spans="2:19" ht="15">
      <c r="B12" s="16"/>
      <c r="C12" s="16"/>
      <c r="D12" s="16"/>
      <c r="E12" s="3"/>
      <c r="F12" s="3"/>
      <c r="G12" s="3"/>
      <c r="H12" s="3"/>
      <c r="S12" s="1" t="s">
        <v>60</v>
      </c>
    </row>
    <row r="13" spans="2:19" ht="31.5">
      <c r="B13" s="36" t="s">
        <v>51</v>
      </c>
      <c r="C13" s="36"/>
      <c r="D13" s="36"/>
      <c r="E13" s="36"/>
      <c r="F13" s="36"/>
      <c r="G13" s="36"/>
      <c r="H13" s="36"/>
      <c r="I13" s="36"/>
      <c r="S13" s="1" t="s">
        <v>35</v>
      </c>
    </row>
    <row r="14" spans="2:19" ht="15" thickBot="1">
      <c r="B14" s="15"/>
      <c r="C14" s="15"/>
      <c r="D14" s="15"/>
      <c r="E14" s="15"/>
      <c r="F14" s="15"/>
      <c r="G14" s="15"/>
      <c r="H14" s="15"/>
      <c r="I14" s="15"/>
      <c r="S14" s="1" t="s">
        <v>61</v>
      </c>
    </row>
    <row r="15" spans="2:19" ht="15">
      <c r="B15" s="16"/>
      <c r="C15" s="16"/>
      <c r="D15" s="16"/>
      <c r="E15" s="3"/>
      <c r="F15" s="3"/>
      <c r="G15" s="3"/>
      <c r="H15" s="3"/>
      <c r="S15" s="1" t="s">
        <v>59</v>
      </c>
    </row>
    <row r="16" spans="2:8" ht="25.8">
      <c r="B16" s="23" t="s">
        <v>68</v>
      </c>
      <c r="C16" s="23"/>
      <c r="D16" s="23"/>
      <c r="E16" s="3"/>
      <c r="F16" s="3"/>
      <c r="G16" s="3"/>
      <c r="H16" s="3"/>
    </row>
    <row r="17" spans="2:18" ht="15.6">
      <c r="B17" s="39" t="s">
        <v>70</v>
      </c>
      <c r="C17" s="40"/>
      <c r="D17" s="40"/>
      <c r="E17" s="41"/>
      <c r="F17" s="43"/>
      <c r="G17" s="43"/>
      <c r="H17" s="43"/>
      <c r="R17" s="1" t="s">
        <v>34</v>
      </c>
    </row>
    <row r="18" spans="2:18" ht="15.6">
      <c r="B18" s="42" t="s">
        <v>69</v>
      </c>
      <c r="C18" s="42"/>
      <c r="D18" s="42"/>
      <c r="E18" s="42"/>
      <c r="F18" s="44"/>
      <c r="G18" s="44"/>
      <c r="H18" s="44"/>
      <c r="R18" s="1" t="s">
        <v>62</v>
      </c>
    </row>
    <row r="19" spans="2:7" ht="15">
      <c r="B19" s="16"/>
      <c r="C19" s="16"/>
      <c r="D19" s="16"/>
      <c r="E19" s="3"/>
      <c r="F19" s="3"/>
      <c r="G19" s="3"/>
    </row>
    <row r="20" spans="2:18" ht="25.8">
      <c r="B20" s="45" t="s">
        <v>71</v>
      </c>
      <c r="C20" s="45"/>
      <c r="D20" s="45"/>
      <c r="E20" s="46"/>
      <c r="F20" s="46"/>
      <c r="G20" s="46"/>
      <c r="H20" s="47"/>
      <c r="I20" s="47"/>
      <c r="J20" s="47"/>
      <c r="K20" s="47"/>
      <c r="L20" s="47"/>
      <c r="R20" s="1" t="s">
        <v>28</v>
      </c>
    </row>
    <row r="21" spans="2:18" ht="15">
      <c r="B21" s="48"/>
      <c r="C21" s="48"/>
      <c r="D21" s="48"/>
      <c r="E21" s="46"/>
      <c r="F21" s="46"/>
      <c r="G21" s="46"/>
      <c r="H21" s="47"/>
      <c r="I21" s="47"/>
      <c r="J21" s="47"/>
      <c r="K21" s="47"/>
      <c r="L21" s="47"/>
      <c r="R21" s="1" t="s">
        <v>52</v>
      </c>
    </row>
    <row r="22" spans="2:18" ht="21.75" customHeight="1">
      <c r="B22" s="49" t="s">
        <v>31</v>
      </c>
      <c r="C22" s="49"/>
      <c r="D22" s="49"/>
      <c r="E22" s="49"/>
      <c r="F22" s="50" t="s">
        <v>72</v>
      </c>
      <c r="G22" s="50"/>
      <c r="H22" s="50"/>
      <c r="I22" s="47"/>
      <c r="J22" s="47"/>
      <c r="K22" s="47"/>
      <c r="L22" s="47"/>
      <c r="R22" s="1" t="s">
        <v>46</v>
      </c>
    </row>
    <row r="23" spans="2:12" ht="21" customHeight="1">
      <c r="B23" s="49" t="s">
        <v>32</v>
      </c>
      <c r="C23" s="49"/>
      <c r="D23" s="49"/>
      <c r="E23" s="49"/>
      <c r="F23" s="50"/>
      <c r="G23" s="50"/>
      <c r="H23" s="50"/>
      <c r="I23" s="47"/>
      <c r="J23" s="47"/>
      <c r="K23" s="47"/>
      <c r="L23" s="47"/>
    </row>
    <row r="24" spans="2:12" ht="21" customHeight="1">
      <c r="B24" s="51" t="s">
        <v>80</v>
      </c>
      <c r="C24" s="52"/>
      <c r="D24" s="52"/>
      <c r="E24" s="53"/>
      <c r="F24" s="54" t="s">
        <v>35</v>
      </c>
      <c r="G24" s="55"/>
      <c r="H24" s="56"/>
      <c r="I24" s="47"/>
      <c r="J24" s="47"/>
      <c r="K24" s="47"/>
      <c r="L24" s="47"/>
    </row>
    <row r="25" spans="2:12" ht="21" customHeight="1">
      <c r="B25" s="51" t="s">
        <v>33</v>
      </c>
      <c r="C25" s="52"/>
      <c r="D25" s="52"/>
      <c r="E25" s="53"/>
      <c r="F25" s="50" t="s">
        <v>73</v>
      </c>
      <c r="G25" s="50"/>
      <c r="H25" s="50"/>
      <c r="I25" s="47"/>
      <c r="J25" s="47"/>
      <c r="K25" s="47"/>
      <c r="L25" s="47"/>
    </row>
    <row r="26" spans="2:12" ht="15">
      <c r="B26" s="47"/>
      <c r="C26" s="47"/>
      <c r="D26" s="47"/>
      <c r="E26" s="47"/>
      <c r="F26" s="47"/>
      <c r="G26" s="47"/>
      <c r="H26" s="47"/>
      <c r="I26" s="47"/>
      <c r="J26" s="47"/>
      <c r="K26" s="47"/>
      <c r="L26" s="47"/>
    </row>
    <row r="27" spans="2:12" ht="25.8">
      <c r="B27" s="45" t="s">
        <v>74</v>
      </c>
      <c r="C27" s="45"/>
      <c r="D27" s="45"/>
      <c r="E27" s="47"/>
      <c r="F27" s="47"/>
      <c r="G27" s="47"/>
      <c r="H27" s="47"/>
      <c r="I27" s="47"/>
      <c r="J27" s="47"/>
      <c r="K27" s="47"/>
      <c r="L27" s="47"/>
    </row>
    <row r="28" spans="2:12" ht="15" thickBot="1">
      <c r="B28" s="47"/>
      <c r="C28" s="47"/>
      <c r="D28" s="47"/>
      <c r="E28" s="47"/>
      <c r="F28" s="47"/>
      <c r="G28" s="47"/>
      <c r="H28" s="47"/>
      <c r="I28" s="47"/>
      <c r="J28" s="47"/>
      <c r="K28" s="47"/>
      <c r="L28" s="47"/>
    </row>
    <row r="29" spans="2:12" ht="54" customHeight="1">
      <c r="B29" s="57" t="s">
        <v>87</v>
      </c>
      <c r="C29" s="58" t="s">
        <v>39</v>
      </c>
      <c r="D29" s="58" t="s">
        <v>75</v>
      </c>
      <c r="E29" s="58" t="s">
        <v>95</v>
      </c>
      <c r="F29" s="58" t="s">
        <v>33</v>
      </c>
      <c r="G29" s="59" t="s">
        <v>76</v>
      </c>
      <c r="H29" s="60" t="s">
        <v>89</v>
      </c>
      <c r="I29" s="47"/>
      <c r="J29" s="47"/>
      <c r="K29" s="47"/>
      <c r="L29" s="47"/>
    </row>
    <row r="30" spans="2:12" ht="54" customHeight="1">
      <c r="B30" s="61"/>
      <c r="C30" s="62"/>
      <c r="D30" s="62"/>
      <c r="E30" s="62"/>
      <c r="F30" s="62"/>
      <c r="G30" s="63"/>
      <c r="H30" s="64"/>
      <c r="I30" s="47"/>
      <c r="J30" s="47"/>
      <c r="K30" s="47"/>
      <c r="L30" s="47"/>
    </row>
    <row r="31" spans="2:12" ht="15">
      <c r="B31" s="65" t="s">
        <v>36</v>
      </c>
      <c r="C31" s="66">
        <v>25</v>
      </c>
      <c r="D31" s="67" t="str">
        <f>IF(C31&gt;0,$F$24," ")</f>
        <v>Pesos mexicains</v>
      </c>
      <c r="E31" s="68">
        <v>4</v>
      </c>
      <c r="F31" s="67" t="str">
        <f>IF(E31&gt;0,$F$25," ")</f>
        <v>Kilogrammes</v>
      </c>
      <c r="G31" s="69">
        <f>IF(C31&gt;0,C31*E31," ")</f>
        <v>100</v>
      </c>
      <c r="H31" s="70">
        <f>IF(C31&gt;0,G31/$G$45," ")</f>
        <v>0.0851063829787234</v>
      </c>
      <c r="I31" s="47"/>
      <c r="J31" s="47"/>
      <c r="K31" s="47"/>
      <c r="L31" s="47"/>
    </row>
    <row r="32" spans="2:12" ht="15">
      <c r="B32" s="65" t="s">
        <v>37</v>
      </c>
      <c r="C32" s="66">
        <v>75</v>
      </c>
      <c r="D32" s="67" t="str">
        <f aca="true" t="shared" si="0" ref="D32:D44">IF(C32&gt;0,$F$24," ")</f>
        <v>Pesos mexicains</v>
      </c>
      <c r="E32" s="68">
        <v>3</v>
      </c>
      <c r="F32" s="67" t="str">
        <f aca="true" t="shared" si="1" ref="F32:F44">IF(E32&gt;0,$F$25," ")</f>
        <v>Kilogrammes</v>
      </c>
      <c r="G32" s="69">
        <f aca="true" t="shared" si="2" ref="G32:G44">IF(C32&gt;0,C32*E32," ")</f>
        <v>225</v>
      </c>
      <c r="H32" s="70">
        <f aca="true" t="shared" si="3" ref="H32:H44">IF(C32&gt;0,G32/$G$45," ")</f>
        <v>0.19148936170212766</v>
      </c>
      <c r="I32" s="47"/>
      <c r="J32" s="47"/>
      <c r="K32" s="47"/>
      <c r="L32" s="47"/>
    </row>
    <row r="33" spans="2:12" ht="15">
      <c r="B33" s="65" t="s">
        <v>23</v>
      </c>
      <c r="C33" s="66">
        <v>50</v>
      </c>
      <c r="D33" s="67" t="str">
        <f t="shared" si="0"/>
        <v>Pesos mexicains</v>
      </c>
      <c r="E33" s="68">
        <v>2</v>
      </c>
      <c r="F33" s="67" t="str">
        <f t="shared" si="1"/>
        <v>Kilogrammes</v>
      </c>
      <c r="G33" s="69">
        <f t="shared" si="2"/>
        <v>100</v>
      </c>
      <c r="H33" s="70">
        <f t="shared" si="3"/>
        <v>0.0851063829787234</v>
      </c>
      <c r="I33" s="47"/>
      <c r="J33" s="47"/>
      <c r="K33" s="47"/>
      <c r="L33" s="47"/>
    </row>
    <row r="34" spans="2:12" ht="15">
      <c r="B34" s="65" t="s">
        <v>38</v>
      </c>
      <c r="C34" s="66">
        <v>75</v>
      </c>
      <c r="D34" s="67" t="str">
        <f t="shared" si="0"/>
        <v>Pesos mexicains</v>
      </c>
      <c r="E34" s="68">
        <v>10</v>
      </c>
      <c r="F34" s="67" t="str">
        <f t="shared" si="1"/>
        <v>Kilogrammes</v>
      </c>
      <c r="G34" s="69">
        <f t="shared" si="2"/>
        <v>750</v>
      </c>
      <c r="H34" s="70">
        <f t="shared" si="3"/>
        <v>0.6382978723404256</v>
      </c>
      <c r="I34" s="47"/>
      <c r="J34" s="47"/>
      <c r="K34" s="47"/>
      <c r="L34" s="47"/>
    </row>
    <row r="35" spans="2:12" ht="15">
      <c r="B35" s="65"/>
      <c r="C35" s="66"/>
      <c r="D35" s="67" t="str">
        <f t="shared" si="0"/>
        <v xml:space="preserve"> </v>
      </c>
      <c r="E35" s="68"/>
      <c r="F35" s="67" t="str">
        <f t="shared" si="1"/>
        <v xml:space="preserve"> </v>
      </c>
      <c r="G35" s="69" t="str">
        <f t="shared" si="2"/>
        <v xml:space="preserve"> </v>
      </c>
      <c r="H35" s="70" t="str">
        <f t="shared" si="3"/>
        <v xml:space="preserve"> </v>
      </c>
      <c r="I35" s="47"/>
      <c r="J35" s="47"/>
      <c r="K35" s="47"/>
      <c r="L35" s="47"/>
    </row>
    <row r="36" spans="2:12" ht="15">
      <c r="B36" s="65"/>
      <c r="C36" s="66"/>
      <c r="D36" s="67" t="str">
        <f t="shared" si="0"/>
        <v xml:space="preserve"> </v>
      </c>
      <c r="E36" s="68"/>
      <c r="F36" s="67" t="str">
        <f t="shared" si="1"/>
        <v xml:space="preserve"> </v>
      </c>
      <c r="G36" s="69" t="str">
        <f t="shared" si="2"/>
        <v xml:space="preserve"> </v>
      </c>
      <c r="H36" s="70" t="str">
        <f t="shared" si="3"/>
        <v xml:space="preserve"> </v>
      </c>
      <c r="I36" s="47"/>
      <c r="J36" s="47"/>
      <c r="K36" s="47"/>
      <c r="L36" s="47"/>
    </row>
    <row r="37" spans="2:12" ht="15">
      <c r="B37" s="65" t="s">
        <v>30</v>
      </c>
      <c r="C37" s="66"/>
      <c r="D37" s="67" t="str">
        <f t="shared" si="0"/>
        <v xml:space="preserve"> </v>
      </c>
      <c r="E37" s="68"/>
      <c r="F37" s="67" t="str">
        <f t="shared" si="1"/>
        <v xml:space="preserve"> </v>
      </c>
      <c r="G37" s="69" t="str">
        <f t="shared" si="2"/>
        <v xml:space="preserve"> </v>
      </c>
      <c r="H37" s="70" t="str">
        <f t="shared" si="3"/>
        <v xml:space="preserve"> </v>
      </c>
      <c r="I37" s="47"/>
      <c r="J37" s="47"/>
      <c r="K37" s="47"/>
      <c r="L37" s="47"/>
    </row>
    <row r="38" spans="2:12" ht="15">
      <c r="B38" s="65" t="s">
        <v>30</v>
      </c>
      <c r="C38" s="66"/>
      <c r="D38" s="67" t="str">
        <f t="shared" si="0"/>
        <v xml:space="preserve"> </v>
      </c>
      <c r="E38" s="68"/>
      <c r="F38" s="67" t="str">
        <f t="shared" si="1"/>
        <v xml:space="preserve"> </v>
      </c>
      <c r="G38" s="69" t="str">
        <f t="shared" si="2"/>
        <v xml:space="preserve"> </v>
      </c>
      <c r="H38" s="70" t="str">
        <f t="shared" si="3"/>
        <v xml:space="preserve"> </v>
      </c>
      <c r="I38" s="47"/>
      <c r="J38" s="47"/>
      <c r="K38" s="47"/>
      <c r="L38" s="47"/>
    </row>
    <row r="39" spans="2:12" ht="15">
      <c r="B39" s="65" t="s">
        <v>30</v>
      </c>
      <c r="C39" s="66"/>
      <c r="D39" s="67" t="str">
        <f t="shared" si="0"/>
        <v xml:space="preserve"> </v>
      </c>
      <c r="E39" s="68"/>
      <c r="F39" s="67" t="str">
        <f t="shared" si="1"/>
        <v xml:space="preserve"> </v>
      </c>
      <c r="G39" s="69" t="str">
        <f t="shared" si="2"/>
        <v xml:space="preserve"> </v>
      </c>
      <c r="H39" s="70" t="str">
        <f t="shared" si="3"/>
        <v xml:space="preserve"> </v>
      </c>
      <c r="I39" s="47"/>
      <c r="J39" s="47"/>
      <c r="K39" s="47"/>
      <c r="L39" s="47"/>
    </row>
    <row r="40" spans="2:12" ht="15">
      <c r="B40" s="65" t="s">
        <v>30</v>
      </c>
      <c r="C40" s="66"/>
      <c r="D40" s="67" t="str">
        <f t="shared" si="0"/>
        <v xml:space="preserve"> </v>
      </c>
      <c r="E40" s="68"/>
      <c r="F40" s="67" t="str">
        <f t="shared" si="1"/>
        <v xml:space="preserve"> </v>
      </c>
      <c r="G40" s="69" t="str">
        <f t="shared" si="2"/>
        <v xml:space="preserve"> </v>
      </c>
      <c r="H40" s="70" t="str">
        <f t="shared" si="3"/>
        <v xml:space="preserve"> </v>
      </c>
      <c r="I40" s="47"/>
      <c r="J40" s="47"/>
      <c r="K40" s="47"/>
      <c r="L40" s="47"/>
    </row>
    <row r="41" spans="2:12" ht="15">
      <c r="B41" s="65" t="s">
        <v>30</v>
      </c>
      <c r="C41" s="66"/>
      <c r="D41" s="67" t="str">
        <f t="shared" si="0"/>
        <v xml:space="preserve"> </v>
      </c>
      <c r="E41" s="68"/>
      <c r="F41" s="67" t="str">
        <f t="shared" si="1"/>
        <v xml:space="preserve"> </v>
      </c>
      <c r="G41" s="69" t="str">
        <f t="shared" si="2"/>
        <v xml:space="preserve"> </v>
      </c>
      <c r="H41" s="70" t="str">
        <f t="shared" si="3"/>
        <v xml:space="preserve"> </v>
      </c>
      <c r="I41" s="47"/>
      <c r="J41" s="47"/>
      <c r="K41" s="47"/>
      <c r="L41" s="47"/>
    </row>
    <row r="42" spans="2:12" ht="15">
      <c r="B42" s="65" t="s">
        <v>30</v>
      </c>
      <c r="C42" s="66"/>
      <c r="D42" s="67" t="str">
        <f t="shared" si="0"/>
        <v xml:space="preserve"> </v>
      </c>
      <c r="E42" s="68"/>
      <c r="F42" s="67" t="str">
        <f t="shared" si="1"/>
        <v xml:space="preserve"> </v>
      </c>
      <c r="G42" s="69" t="str">
        <f t="shared" si="2"/>
        <v xml:space="preserve"> </v>
      </c>
      <c r="H42" s="70" t="str">
        <f t="shared" si="3"/>
        <v xml:space="preserve"> </v>
      </c>
      <c r="I42" s="47"/>
      <c r="J42" s="47"/>
      <c r="K42" s="47"/>
      <c r="L42" s="47"/>
    </row>
    <row r="43" spans="2:12" ht="15">
      <c r="B43" s="65" t="s">
        <v>30</v>
      </c>
      <c r="C43" s="66"/>
      <c r="D43" s="67" t="str">
        <f t="shared" si="0"/>
        <v xml:space="preserve"> </v>
      </c>
      <c r="E43" s="68"/>
      <c r="F43" s="67" t="str">
        <f t="shared" si="1"/>
        <v xml:space="preserve"> </v>
      </c>
      <c r="G43" s="69" t="str">
        <f t="shared" si="2"/>
        <v xml:space="preserve"> </v>
      </c>
      <c r="H43" s="70" t="str">
        <f t="shared" si="3"/>
        <v xml:space="preserve"> </v>
      </c>
      <c r="I43" s="47"/>
      <c r="J43" s="47"/>
      <c r="K43" s="47"/>
      <c r="L43" s="47"/>
    </row>
    <row r="44" spans="2:12" ht="15.75" thickBot="1">
      <c r="B44" s="71" t="s">
        <v>30</v>
      </c>
      <c r="C44" s="72"/>
      <c r="D44" s="67" t="str">
        <f t="shared" si="0"/>
        <v xml:space="preserve"> </v>
      </c>
      <c r="E44" s="73"/>
      <c r="F44" s="67" t="str">
        <f t="shared" si="1"/>
        <v xml:space="preserve"> </v>
      </c>
      <c r="G44" s="69" t="str">
        <f t="shared" si="2"/>
        <v xml:space="preserve"> </v>
      </c>
      <c r="H44" s="70" t="str">
        <f t="shared" si="3"/>
        <v xml:space="preserve"> </v>
      </c>
      <c r="I44" s="47"/>
      <c r="J44" s="47"/>
      <c r="K44" s="47"/>
      <c r="L44" s="47"/>
    </row>
    <row r="45" spans="2:12" ht="15.75" thickBot="1">
      <c r="B45" s="74" t="s">
        <v>24</v>
      </c>
      <c r="C45" s="75">
        <f>SUM(C31:C44)</f>
        <v>225</v>
      </c>
      <c r="D45" s="76"/>
      <c r="E45" s="77">
        <f>SUM(E31:E44)</f>
        <v>19</v>
      </c>
      <c r="F45" s="77"/>
      <c r="G45" s="78">
        <f>SUM(G31:G44)</f>
        <v>1175</v>
      </c>
      <c r="H45" s="79">
        <f>SUM(H31:H44)</f>
        <v>1</v>
      </c>
      <c r="I45" s="47"/>
      <c r="J45" s="47"/>
      <c r="K45" s="47"/>
      <c r="L45" s="47"/>
    </row>
    <row r="46" spans="2:12" ht="31.5" customHeight="1">
      <c r="B46" s="80" t="s">
        <v>96</v>
      </c>
      <c r="C46" s="80"/>
      <c r="D46" s="80"/>
      <c r="E46" s="80"/>
      <c r="F46" s="80"/>
      <c r="G46" s="80"/>
      <c r="H46" s="80"/>
      <c r="I46" s="47"/>
      <c r="J46" s="47"/>
      <c r="K46" s="47"/>
      <c r="L46" s="47"/>
    </row>
    <row r="47" spans="2:12" ht="25.8">
      <c r="B47" s="45" t="s">
        <v>83</v>
      </c>
      <c r="C47" s="45"/>
      <c r="D47" s="45"/>
      <c r="E47" s="47"/>
      <c r="F47" s="47"/>
      <c r="G47" s="47"/>
      <c r="H47" s="47"/>
      <c r="I47" s="47"/>
      <c r="J47" s="47"/>
      <c r="K47" s="47"/>
      <c r="L47" s="47"/>
    </row>
    <row r="48" spans="2:12" ht="15" thickBot="1">
      <c r="B48" s="47"/>
      <c r="C48" s="47"/>
      <c r="D48" s="47"/>
      <c r="E48" s="47"/>
      <c r="F48" s="47"/>
      <c r="G48" s="47"/>
      <c r="H48" s="47"/>
      <c r="I48" s="47"/>
      <c r="J48" s="47"/>
      <c r="K48" s="47"/>
      <c r="L48" s="47"/>
    </row>
    <row r="49" spans="2:12" ht="38.25" customHeight="1">
      <c r="B49" s="81" t="s">
        <v>82</v>
      </c>
      <c r="C49" s="82" t="s">
        <v>40</v>
      </c>
      <c r="D49" s="58" t="s">
        <v>75</v>
      </c>
      <c r="E49" s="83" t="s">
        <v>77</v>
      </c>
      <c r="F49" s="83" t="s">
        <v>78</v>
      </c>
      <c r="G49" s="84" t="s">
        <v>50</v>
      </c>
      <c r="H49" s="58" t="s">
        <v>33</v>
      </c>
      <c r="I49" s="85" t="s">
        <v>79</v>
      </c>
      <c r="J49" s="85" t="s">
        <v>90</v>
      </c>
      <c r="K49" s="47"/>
      <c r="L49" s="47"/>
    </row>
    <row r="50" spans="2:12" ht="52.5" customHeight="1">
      <c r="B50" s="86"/>
      <c r="C50" s="87"/>
      <c r="D50" s="62"/>
      <c r="E50" s="88"/>
      <c r="F50" s="88"/>
      <c r="G50" s="89"/>
      <c r="H50" s="62"/>
      <c r="I50" s="90"/>
      <c r="J50" s="90"/>
      <c r="K50" s="47"/>
      <c r="L50" s="47"/>
    </row>
    <row r="51" spans="2:12" ht="15" customHeight="1">
      <c r="B51" s="65" t="s">
        <v>47</v>
      </c>
      <c r="C51" s="68">
        <v>50000</v>
      </c>
      <c r="D51" s="67" t="str">
        <f>IF(C51&gt;0,$F$24," ")</f>
        <v>Pesos mexicains</v>
      </c>
      <c r="E51" s="91">
        <v>0.5625</v>
      </c>
      <c r="F51" s="92">
        <v>0.3</v>
      </c>
      <c r="G51" s="93">
        <f>IF(C51&gt;0,F51*E51*SUM($C$45*365)," ")</f>
        <v>13858.593749999998</v>
      </c>
      <c r="H51" s="67" t="str">
        <f>IF(C51&gt;0,$F$25," ")</f>
        <v>Kilogrammes</v>
      </c>
      <c r="I51" s="69">
        <f>IF(C51&gt;0,SUM(G51/$C$45)*$G$45," ")</f>
        <v>72372.65624999999</v>
      </c>
      <c r="J51" s="93">
        <f>IF(C51&gt;0,C51/I51," ")</f>
        <v>0.6908686593909562</v>
      </c>
      <c r="K51" s="47"/>
      <c r="L51" s="47"/>
    </row>
    <row r="52" spans="2:12" ht="15">
      <c r="B52" s="65" t="s">
        <v>48</v>
      </c>
      <c r="C52" s="68">
        <v>25000</v>
      </c>
      <c r="D52" s="67" t="str">
        <f aca="true" t="shared" si="4" ref="D52:D62">IF(C52&gt;0,$F$24," ")</f>
        <v>Pesos mexicains</v>
      </c>
      <c r="E52" s="91">
        <v>1</v>
      </c>
      <c r="F52" s="92">
        <v>0.15</v>
      </c>
      <c r="G52" s="93">
        <f aca="true" t="shared" si="5" ref="G52:G62">IF(C52&gt;0,F52*E52*SUM($C$45*365)," ")</f>
        <v>12318.75</v>
      </c>
      <c r="H52" s="67" t="str">
        <f aca="true" t="shared" si="6" ref="H52:H62">IF(C52&gt;0,$F$25," ")</f>
        <v>Kilogrammes</v>
      </c>
      <c r="I52" s="69">
        <f aca="true" t="shared" si="7" ref="I52:I62">IF(C52&gt;0,SUM(G52/$C$45)*$G$45," ")</f>
        <v>64331.25</v>
      </c>
      <c r="J52" s="93">
        <f aca="true" t="shared" si="8" ref="J52:J62">IF(C52&gt;0,C52/I52," ")</f>
        <v>0.3886136209074128</v>
      </c>
      <c r="K52" s="47"/>
      <c r="L52" s="47"/>
    </row>
    <row r="53" spans="2:12" ht="15">
      <c r="B53" s="65" t="s">
        <v>49</v>
      </c>
      <c r="C53" s="68">
        <v>20000</v>
      </c>
      <c r="D53" s="67" t="str">
        <f t="shared" si="4"/>
        <v>Pesos mexicains</v>
      </c>
      <c r="E53" s="91">
        <v>1</v>
      </c>
      <c r="F53" s="92">
        <v>0.05</v>
      </c>
      <c r="G53" s="93">
        <f t="shared" si="5"/>
        <v>4106.25</v>
      </c>
      <c r="H53" s="67" t="str">
        <f t="shared" si="6"/>
        <v>Kilogrammes</v>
      </c>
      <c r="I53" s="69">
        <f t="shared" si="7"/>
        <v>21443.75</v>
      </c>
      <c r="J53" s="93">
        <f t="shared" si="8"/>
        <v>0.9326726901777908</v>
      </c>
      <c r="K53" s="47"/>
      <c r="L53" s="47"/>
    </row>
    <row r="54" spans="2:12" ht="15">
      <c r="B54" s="65"/>
      <c r="C54" s="94"/>
      <c r="D54" s="67" t="str">
        <f t="shared" si="4"/>
        <v xml:space="preserve"> </v>
      </c>
      <c r="E54" s="91"/>
      <c r="F54" s="92"/>
      <c r="G54" s="93" t="str">
        <f t="shared" si="5"/>
        <v xml:space="preserve"> </v>
      </c>
      <c r="H54" s="67" t="str">
        <f t="shared" si="6"/>
        <v xml:space="preserve"> </v>
      </c>
      <c r="I54" s="69" t="str">
        <f t="shared" si="7"/>
        <v xml:space="preserve"> </v>
      </c>
      <c r="J54" s="93" t="str">
        <f t="shared" si="8"/>
        <v xml:space="preserve"> </v>
      </c>
      <c r="K54" s="47"/>
      <c r="L54" s="47"/>
    </row>
    <row r="55" spans="2:12" ht="16.5" customHeight="1">
      <c r="B55" s="65"/>
      <c r="C55" s="68"/>
      <c r="D55" s="67" t="str">
        <f t="shared" si="4"/>
        <v xml:space="preserve"> </v>
      </c>
      <c r="E55" s="91"/>
      <c r="F55" s="92"/>
      <c r="G55" s="93" t="str">
        <f t="shared" si="5"/>
        <v xml:space="preserve"> </v>
      </c>
      <c r="H55" s="67" t="str">
        <f t="shared" si="6"/>
        <v xml:space="preserve"> </v>
      </c>
      <c r="I55" s="69" t="str">
        <f t="shared" si="7"/>
        <v xml:space="preserve"> </v>
      </c>
      <c r="J55" s="93" t="str">
        <f t="shared" si="8"/>
        <v xml:space="preserve"> </v>
      </c>
      <c r="K55" s="47"/>
      <c r="L55" s="47"/>
    </row>
    <row r="56" spans="2:12" ht="15">
      <c r="B56" s="65"/>
      <c r="C56" s="68"/>
      <c r="D56" s="67" t="str">
        <f t="shared" si="4"/>
        <v xml:space="preserve"> </v>
      </c>
      <c r="E56" s="91"/>
      <c r="F56" s="92"/>
      <c r="G56" s="93" t="str">
        <f t="shared" si="5"/>
        <v xml:space="preserve"> </v>
      </c>
      <c r="H56" s="67" t="str">
        <f t="shared" si="6"/>
        <v xml:space="preserve"> </v>
      </c>
      <c r="I56" s="69" t="str">
        <f t="shared" si="7"/>
        <v xml:space="preserve"> </v>
      </c>
      <c r="J56" s="93" t="str">
        <f t="shared" si="8"/>
        <v xml:space="preserve"> </v>
      </c>
      <c r="K56" s="47"/>
      <c r="L56" s="95"/>
    </row>
    <row r="57" spans="2:12" ht="15">
      <c r="B57" s="65"/>
      <c r="C57" s="68"/>
      <c r="D57" s="67" t="str">
        <f t="shared" si="4"/>
        <v xml:space="preserve"> </v>
      </c>
      <c r="E57" s="91"/>
      <c r="F57" s="92"/>
      <c r="G57" s="93" t="str">
        <f t="shared" si="5"/>
        <v xml:space="preserve"> </v>
      </c>
      <c r="H57" s="67" t="str">
        <f t="shared" si="6"/>
        <v xml:space="preserve"> </v>
      </c>
      <c r="I57" s="69" t="str">
        <f t="shared" si="7"/>
        <v xml:space="preserve"> </v>
      </c>
      <c r="J57" s="93" t="str">
        <f t="shared" si="8"/>
        <v xml:space="preserve"> </v>
      </c>
      <c r="K57" s="47"/>
      <c r="L57" s="47"/>
    </row>
    <row r="58" spans="2:12" ht="15">
      <c r="B58" s="65"/>
      <c r="C58" s="68"/>
      <c r="D58" s="67" t="str">
        <f t="shared" si="4"/>
        <v xml:space="preserve"> </v>
      </c>
      <c r="E58" s="91"/>
      <c r="F58" s="92"/>
      <c r="G58" s="93" t="str">
        <f t="shared" si="5"/>
        <v xml:space="preserve"> </v>
      </c>
      <c r="H58" s="67" t="str">
        <f t="shared" si="6"/>
        <v xml:space="preserve"> </v>
      </c>
      <c r="I58" s="69" t="str">
        <f t="shared" si="7"/>
        <v xml:space="preserve"> </v>
      </c>
      <c r="J58" s="93" t="str">
        <f t="shared" si="8"/>
        <v xml:space="preserve"> </v>
      </c>
      <c r="K58" s="47"/>
      <c r="L58" s="47"/>
    </row>
    <row r="59" spans="2:12" ht="15">
      <c r="B59" s="65"/>
      <c r="C59" s="68"/>
      <c r="D59" s="67" t="str">
        <f t="shared" si="4"/>
        <v xml:space="preserve"> </v>
      </c>
      <c r="E59" s="91"/>
      <c r="F59" s="92"/>
      <c r="G59" s="93" t="str">
        <f t="shared" si="5"/>
        <v xml:space="preserve"> </v>
      </c>
      <c r="H59" s="67" t="str">
        <f t="shared" si="6"/>
        <v xml:space="preserve"> </v>
      </c>
      <c r="I59" s="69" t="str">
        <f t="shared" si="7"/>
        <v xml:space="preserve"> </v>
      </c>
      <c r="J59" s="93" t="str">
        <f t="shared" si="8"/>
        <v xml:space="preserve"> </v>
      </c>
      <c r="K59" s="47"/>
      <c r="L59" s="47"/>
    </row>
    <row r="60" spans="2:12" ht="15">
      <c r="B60" s="65"/>
      <c r="C60" s="68"/>
      <c r="D60" s="67" t="str">
        <f t="shared" si="4"/>
        <v xml:space="preserve"> </v>
      </c>
      <c r="E60" s="91"/>
      <c r="F60" s="92"/>
      <c r="G60" s="93" t="str">
        <f t="shared" si="5"/>
        <v xml:space="preserve"> </v>
      </c>
      <c r="H60" s="67" t="str">
        <f t="shared" si="6"/>
        <v xml:space="preserve"> </v>
      </c>
      <c r="I60" s="69" t="str">
        <f t="shared" si="7"/>
        <v xml:space="preserve"> </v>
      </c>
      <c r="J60" s="93" t="str">
        <f t="shared" si="8"/>
        <v xml:space="preserve"> </v>
      </c>
      <c r="K60" s="47"/>
      <c r="L60" s="47"/>
    </row>
    <row r="61" spans="2:12" ht="15">
      <c r="B61" s="65"/>
      <c r="C61" s="68"/>
      <c r="D61" s="67" t="str">
        <f t="shared" si="4"/>
        <v xml:space="preserve"> </v>
      </c>
      <c r="E61" s="91"/>
      <c r="F61" s="92"/>
      <c r="G61" s="93" t="str">
        <f t="shared" si="5"/>
        <v xml:space="preserve"> </v>
      </c>
      <c r="H61" s="67" t="str">
        <f t="shared" si="6"/>
        <v xml:space="preserve"> </v>
      </c>
      <c r="I61" s="69" t="str">
        <f t="shared" si="7"/>
        <v xml:space="preserve"> </v>
      </c>
      <c r="J61" s="93" t="str">
        <f t="shared" si="8"/>
        <v xml:space="preserve"> </v>
      </c>
      <c r="K61" s="47"/>
      <c r="L61" s="47"/>
    </row>
    <row r="62" spans="2:12" ht="15" thickBot="1">
      <c r="B62" s="71"/>
      <c r="C62" s="73"/>
      <c r="D62" s="67" t="str">
        <f t="shared" si="4"/>
        <v xml:space="preserve"> </v>
      </c>
      <c r="E62" s="91"/>
      <c r="F62" s="96"/>
      <c r="G62" s="93" t="str">
        <f t="shared" si="5"/>
        <v xml:space="preserve"> </v>
      </c>
      <c r="H62" s="67" t="str">
        <f t="shared" si="6"/>
        <v xml:space="preserve"> </v>
      </c>
      <c r="I62" s="69" t="str">
        <f t="shared" si="7"/>
        <v xml:space="preserve"> </v>
      </c>
      <c r="J62" s="93" t="str">
        <f t="shared" si="8"/>
        <v xml:space="preserve"> </v>
      </c>
      <c r="K62" s="47"/>
      <c r="L62" s="47"/>
    </row>
    <row r="63" spans="2:12" ht="15" thickBot="1">
      <c r="B63" s="74" t="s">
        <v>24</v>
      </c>
      <c r="C63" s="97">
        <f>SUM(C51:C62)</f>
        <v>95000</v>
      </c>
      <c r="D63" s="98"/>
      <c r="E63" s="99"/>
      <c r="F63" s="100" t="s">
        <v>29</v>
      </c>
      <c r="G63" s="101">
        <f>SUM(G51:G62)</f>
        <v>30283.59375</v>
      </c>
      <c r="H63" s="101"/>
      <c r="I63" s="78">
        <f>SUM(I51:I62)</f>
        <v>158147.65625</v>
      </c>
      <c r="J63" s="102"/>
      <c r="K63" s="47"/>
      <c r="L63" s="47"/>
    </row>
    <row r="64" spans="2:12" ht="15" customHeight="1">
      <c r="B64" s="80" t="s">
        <v>97</v>
      </c>
      <c r="C64" s="80"/>
      <c r="D64" s="80"/>
      <c r="E64" s="80"/>
      <c r="F64" s="80"/>
      <c r="G64" s="80"/>
      <c r="H64" s="80"/>
      <c r="I64" s="103"/>
      <c r="J64" s="47"/>
      <c r="K64" s="47"/>
      <c r="L64" s="47"/>
    </row>
    <row r="65" spans="2:12" ht="15">
      <c r="B65" s="104"/>
      <c r="C65" s="104"/>
      <c r="D65" s="104"/>
      <c r="E65" s="104"/>
      <c r="F65" s="104"/>
      <c r="G65" s="104"/>
      <c r="H65" s="104"/>
      <c r="I65" s="103"/>
      <c r="J65" s="47"/>
      <c r="K65" s="47"/>
      <c r="L65" s="47"/>
    </row>
    <row r="66" spans="2:12" ht="15">
      <c r="B66" s="47"/>
      <c r="C66" s="47"/>
      <c r="D66" s="47"/>
      <c r="E66" s="47"/>
      <c r="F66" s="47"/>
      <c r="G66" s="47"/>
      <c r="H66" s="47"/>
      <c r="I66" s="47"/>
      <c r="J66" s="47"/>
      <c r="K66" s="47"/>
      <c r="L66" s="47"/>
    </row>
    <row r="67" spans="2:12" ht="25.8">
      <c r="B67" s="105"/>
      <c r="C67" s="105"/>
      <c r="D67" s="105"/>
      <c r="E67" s="106"/>
      <c r="F67" s="106"/>
      <c r="G67" s="47"/>
      <c r="H67" s="47"/>
      <c r="I67" s="47"/>
      <c r="J67" s="47"/>
      <c r="K67" s="47"/>
      <c r="L67" s="47"/>
    </row>
    <row r="68" spans="2:12" ht="18">
      <c r="B68" s="107"/>
      <c r="C68" s="107"/>
      <c r="D68" s="107"/>
      <c r="E68" s="106"/>
      <c r="F68" s="106"/>
      <c r="G68" s="47"/>
      <c r="H68" s="47"/>
      <c r="I68" s="47"/>
      <c r="J68" s="47"/>
      <c r="K68" s="47"/>
      <c r="L68" s="47"/>
    </row>
    <row r="69" spans="2:6" ht="18">
      <c r="B69" s="31"/>
      <c r="C69" s="31"/>
      <c r="D69" s="31"/>
      <c r="E69" s="28"/>
      <c r="F69" s="28"/>
    </row>
    <row r="70" spans="2:6" ht="15">
      <c r="B70" s="28"/>
      <c r="C70" s="28"/>
      <c r="D70" s="28"/>
      <c r="E70" s="29"/>
      <c r="F70" s="29"/>
    </row>
    <row r="71" spans="2:6" ht="15">
      <c r="B71" s="28"/>
      <c r="C71" s="28"/>
      <c r="D71" s="28"/>
      <c r="E71" s="29"/>
      <c r="F71" s="29"/>
    </row>
    <row r="72" spans="2:6" ht="15">
      <c r="B72" s="28"/>
      <c r="C72" s="28"/>
      <c r="D72" s="28"/>
      <c r="E72" s="29"/>
      <c r="F72" s="29"/>
    </row>
    <row r="73" spans="2:6" ht="15">
      <c r="B73" s="30"/>
      <c r="C73" s="30"/>
      <c r="D73" s="30"/>
      <c r="E73" s="30"/>
      <c r="F73" s="30"/>
    </row>
    <row r="74" spans="2:6" ht="18">
      <c r="B74" s="31"/>
      <c r="C74" s="31"/>
      <c r="D74" s="31"/>
      <c r="E74" s="28"/>
      <c r="F74" s="28"/>
    </row>
    <row r="75" spans="2:6" ht="15">
      <c r="B75" s="28"/>
      <c r="C75" s="28"/>
      <c r="D75" s="28"/>
      <c r="E75" s="29"/>
      <c r="F75" s="29"/>
    </row>
    <row r="76" spans="2:6" ht="15">
      <c r="B76" s="28"/>
      <c r="C76" s="28"/>
      <c r="D76" s="28"/>
      <c r="E76" s="29"/>
      <c r="F76" s="29"/>
    </row>
    <row r="77" spans="2:6" ht="15">
      <c r="B77" s="28"/>
      <c r="C77" s="28"/>
      <c r="D77" s="28"/>
      <c r="E77" s="29"/>
      <c r="F77" s="29"/>
    </row>
  </sheetData>
  <sheetProtection sheet="1" objects="1" scenarios="1"/>
  <mergeCells count="31">
    <mergeCell ref="B64:H65"/>
    <mergeCell ref="B13:I13"/>
    <mergeCell ref="B49:B50"/>
    <mergeCell ref="F49:F50"/>
    <mergeCell ref="G49:G50"/>
    <mergeCell ref="F22:H22"/>
    <mergeCell ref="F23:H23"/>
    <mergeCell ref="B17:E17"/>
    <mergeCell ref="B18:E18"/>
    <mergeCell ref="F17:H17"/>
    <mergeCell ref="F18:H18"/>
    <mergeCell ref="I49:I50"/>
    <mergeCell ref="F24:H24"/>
    <mergeCell ref="F25:H25"/>
    <mergeCell ref="B24:E24"/>
    <mergeCell ref="B46:H46"/>
    <mergeCell ref="J49:J50"/>
    <mergeCell ref="E49:E50"/>
    <mergeCell ref="B23:E23"/>
    <mergeCell ref="B22:E22"/>
    <mergeCell ref="B29:B30"/>
    <mergeCell ref="C29:C30"/>
    <mergeCell ref="H29:H30"/>
    <mergeCell ref="C49:C50"/>
    <mergeCell ref="E29:E30"/>
    <mergeCell ref="G29:G30"/>
    <mergeCell ref="B25:E25"/>
    <mergeCell ref="D29:D30"/>
    <mergeCell ref="F29:F30"/>
    <mergeCell ref="D49:D50"/>
    <mergeCell ref="H49:H50"/>
  </mergeCells>
  <conditionalFormatting sqref="F63">
    <cfRule type="cellIs" priority="1" dxfId="0" operator="greaterThan">
      <formula>1</formula>
    </cfRule>
  </conditionalFormatting>
  <dataValidations count="15" xWindow="881" yWindow="509">
    <dataValidation allowBlank="1" showInputMessage="1" showErrorMessage="1" prompt="En fonction de la colonne F du tableau 2, déterminez le % des produits alimentaires visés par la solution envisagée." sqref="E49:E50"/>
    <dataValidation allowBlank="1" showInputMessage="1" showErrorMessage="1" prompt="Entrez le type d’aliment visé." sqref="B29:B30"/>
    <dataValidation allowBlank="1" showInputMessage="1" showErrorMessage="1" prompt="Cette colonne indique, en valeur financière, le pourcentage total de PGA que représente la catégorie d’aliments indiquée sur la ligne." sqref="H29:H30"/>
    <dataValidation allowBlank="1" showInputMessage="1" showErrorMessage="1" prompt="Inscrivez ici le type de solution que vous envisagez pour réduire la PGA. Il peut s’agir de différentes activités, comme la formation du personnel, l’achat ou l’amélioration d’équipement, l’utilisation de nouveaux procédés ou la diminution des portions." sqref="B49:B50"/>
    <dataValidation allowBlank="1" showInputMessage="1" showErrorMessage="1" prompt="Inscrivez le coût d’application (initial et continu) de la solution proposée à la colonne B." sqref="C49:C50"/>
    <dataValidation allowBlank="1" showInputMessage="1" showErrorMessage="1" prompt="Inscrivez votre estimation la plus juste, en pourcentage, de la réduction de la PGA qui résultera de la solution envisagée." sqref="F49:F50"/>
    <dataValidation allowBlank="1" showInputMessage="1" showErrorMessage="1" prompt="Cette colonne affichera la valeur financière de la PGA évitée grâce à la solution envisagée en fonction des renseignements que vous avez fournis." sqref="I49:I50"/>
    <dataValidation allowBlank="1" showInputMessage="1" showErrorMessage="1" prompt="Cette colonne montre le temps qu’il faudra pour amortir le coût de la solution, c’est-à-dire pour que les économies réalisées grâce à la solution équivalent le montant investi dans l’application de la solution." sqref="J49:J50"/>
    <dataValidation type="list" allowBlank="1" showInputMessage="1" showErrorMessage="1" sqref="F23:H23">
      <formula1>$S$2:$S$10</formula1>
    </dataValidation>
    <dataValidation type="list" allowBlank="1" showInputMessage="1" showErrorMessage="1" sqref="F24">
      <formula1>$S$12:$S$15</formula1>
    </dataValidation>
    <dataValidation type="list" allowBlank="1" showInputMessage="1" showErrorMessage="1" sqref="F25:H25">
      <formula1>$R$17:$R$18</formula1>
    </dataValidation>
    <dataValidation allowBlank="1" showInputMessage="1" showErrorMessage="1" prompt="Cette colonne affiche l’unité de mesure que vous avez choisie." sqref="H49:H50 F29:F30"/>
    <dataValidation allowBlank="1" showInputMessage="1" showErrorMessage="1" prompt="Cette colonne affiche la devise que vous avez choisie." sqref="D49:D50 D29:D30"/>
    <dataValidation allowBlank="1" showInputMessage="1" showErrorMessage="1" prompt="Cette colonne indique le coût que la PGA représente quotidiennement pour votre organisation en fonction des chiffres que vous avez entrés." sqref="G29:G30"/>
    <dataValidation allowBlank="1" showInputMessage="1" showErrorMessage="1" prompt="La valeur de l’aliment indiquée doit se fonder sur le prix d’achat de l’ingrédient. Toutefois, si l’aliment a déjà été transformé (p. ex., des tomates en sauce), inscrivez le prix de vente de l’aliment." sqref="C29:C30"/>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A90CC-AA98-4242-95DA-BB6775779D01}">
  <dimension ref="B2:S77"/>
  <sheetViews>
    <sheetView tabSelected="1" workbookViewId="0" topLeftCell="A1">
      <selection activeCell="A23" sqref="A23"/>
    </sheetView>
  </sheetViews>
  <sheetFormatPr defaultColWidth="9.140625" defaultRowHeight="15"/>
  <cols>
    <col min="1" max="1" width="9.140625" style="1" customWidth="1"/>
    <col min="2" max="2" width="45.421875" style="1" customWidth="1"/>
    <col min="3" max="3" width="26.140625" style="1" customWidth="1"/>
    <col min="4" max="4" width="23.00390625" style="1" customWidth="1"/>
    <col min="5" max="6" width="29.28125" style="1" customWidth="1"/>
    <col min="7" max="7" width="25.421875" style="1" customWidth="1"/>
    <col min="8" max="8" width="22.28125" style="1" customWidth="1"/>
    <col min="9" max="9" width="18.28125" style="1" customWidth="1"/>
    <col min="10" max="10" width="22.140625" style="1" customWidth="1"/>
    <col min="11" max="11" width="23.00390625" style="1" customWidth="1"/>
    <col min="12" max="12" width="14.421875" style="1" customWidth="1"/>
    <col min="13" max="14" width="9.140625" style="1" customWidth="1"/>
    <col min="15" max="15" width="9.7109375" style="1" customWidth="1"/>
    <col min="16" max="17" width="9.140625" style="1" customWidth="1"/>
    <col min="18" max="19" width="9.140625" style="1" hidden="1" customWidth="1"/>
    <col min="20" max="20" width="9.140625" style="1" customWidth="1"/>
    <col min="21" max="16384" width="9.140625" style="1" customWidth="1"/>
  </cols>
  <sheetData>
    <row r="2" ht="15">
      <c r="S2" s="1" t="s">
        <v>53</v>
      </c>
    </row>
    <row r="3" ht="15">
      <c r="S3" s="1" t="s">
        <v>54</v>
      </c>
    </row>
    <row r="4" ht="15">
      <c r="S4" s="1" t="s">
        <v>55</v>
      </c>
    </row>
    <row r="5" ht="15">
      <c r="S5" s="1" t="s">
        <v>56</v>
      </c>
    </row>
    <row r="6" ht="15">
      <c r="S6" s="1" t="s">
        <v>57</v>
      </c>
    </row>
    <row r="7" ht="15">
      <c r="S7" s="1" t="s">
        <v>58</v>
      </c>
    </row>
    <row r="8" ht="15">
      <c r="S8" s="1" t="s">
        <v>22</v>
      </c>
    </row>
    <row r="9" ht="15">
      <c r="S9" s="1" t="s">
        <v>81</v>
      </c>
    </row>
    <row r="10" ht="15">
      <c r="S10" s="1" t="s">
        <v>59</v>
      </c>
    </row>
    <row r="11" spans="2:11" ht="15" thickBot="1">
      <c r="B11" s="15"/>
      <c r="C11" s="15"/>
      <c r="D11" s="15"/>
      <c r="E11" s="15"/>
      <c r="F11" s="15"/>
      <c r="G11" s="15"/>
      <c r="H11" s="15"/>
      <c r="I11" s="15"/>
      <c r="K11"/>
    </row>
    <row r="12" spans="2:19" ht="15">
      <c r="B12" s="16"/>
      <c r="C12" s="16"/>
      <c r="D12" s="16"/>
      <c r="E12" s="3"/>
      <c r="F12" s="3"/>
      <c r="G12" s="3"/>
      <c r="H12" s="3"/>
      <c r="S12" s="1" t="s">
        <v>60</v>
      </c>
    </row>
    <row r="13" spans="2:19" ht="31.5">
      <c r="B13" s="36" t="s">
        <v>51</v>
      </c>
      <c r="C13" s="36"/>
      <c r="D13" s="36"/>
      <c r="E13" s="36"/>
      <c r="F13" s="36"/>
      <c r="G13" s="36"/>
      <c r="H13" s="36"/>
      <c r="I13" s="36"/>
      <c r="S13" s="1" t="s">
        <v>35</v>
      </c>
    </row>
    <row r="14" spans="2:19" ht="15" thickBot="1">
      <c r="B14" s="15"/>
      <c r="C14" s="15"/>
      <c r="D14" s="15"/>
      <c r="E14" s="15"/>
      <c r="F14" s="15"/>
      <c r="G14" s="15"/>
      <c r="H14" s="15"/>
      <c r="I14" s="15"/>
      <c r="S14" s="1" t="s">
        <v>61</v>
      </c>
    </row>
    <row r="15" spans="2:19" ht="15">
      <c r="B15" s="16"/>
      <c r="C15" s="16"/>
      <c r="D15" s="16"/>
      <c r="E15" s="3"/>
      <c r="F15" s="3"/>
      <c r="G15" s="3"/>
      <c r="H15" s="3"/>
      <c r="S15" s="1" t="s">
        <v>59</v>
      </c>
    </row>
    <row r="16" spans="2:8" ht="25.8">
      <c r="B16" s="23" t="s">
        <v>68</v>
      </c>
      <c r="C16" s="23"/>
      <c r="D16" s="23"/>
      <c r="E16" s="3"/>
      <c r="F16" s="3"/>
      <c r="G16" s="3"/>
      <c r="H16" s="3"/>
    </row>
    <row r="17" spans="2:18" ht="15.6">
      <c r="B17" s="39" t="s">
        <v>41</v>
      </c>
      <c r="C17" s="40"/>
      <c r="D17" s="40"/>
      <c r="E17" s="41"/>
      <c r="F17" s="43"/>
      <c r="G17" s="43"/>
      <c r="H17" s="43"/>
      <c r="R17" s="1" t="s">
        <v>34</v>
      </c>
    </row>
    <row r="18" spans="2:18" ht="15.6">
      <c r="B18" s="42" t="s">
        <v>85</v>
      </c>
      <c r="C18" s="42"/>
      <c r="D18" s="42"/>
      <c r="E18" s="42"/>
      <c r="F18" s="44"/>
      <c r="G18" s="44"/>
      <c r="H18" s="44"/>
      <c r="R18" s="1" t="s">
        <v>62</v>
      </c>
    </row>
    <row r="19" spans="2:7" ht="15">
      <c r="B19" s="16"/>
      <c r="C19" s="16"/>
      <c r="D19" s="16"/>
      <c r="E19" s="3"/>
      <c r="F19" s="3"/>
      <c r="G19" s="3"/>
    </row>
    <row r="20" spans="2:18" ht="25.8">
      <c r="B20" s="45" t="s">
        <v>71</v>
      </c>
      <c r="C20" s="45"/>
      <c r="D20" s="45"/>
      <c r="E20" s="46"/>
      <c r="F20" s="46"/>
      <c r="G20" s="46"/>
      <c r="H20" s="47"/>
      <c r="I20" s="47"/>
      <c r="J20" s="47"/>
      <c r="K20" s="47"/>
      <c r="R20" s="1" t="s">
        <v>28</v>
      </c>
    </row>
    <row r="21" spans="2:18" ht="15">
      <c r="B21" s="48"/>
      <c r="C21" s="48"/>
      <c r="D21" s="48"/>
      <c r="E21" s="46"/>
      <c r="F21" s="46"/>
      <c r="G21" s="46"/>
      <c r="H21" s="47"/>
      <c r="I21" s="47"/>
      <c r="J21" s="47"/>
      <c r="K21" s="47"/>
      <c r="R21" s="1" t="s">
        <v>52</v>
      </c>
    </row>
    <row r="22" spans="2:18" ht="21.75" customHeight="1">
      <c r="B22" s="49" t="s">
        <v>31</v>
      </c>
      <c r="C22" s="49"/>
      <c r="D22" s="49"/>
      <c r="E22" s="49"/>
      <c r="F22" s="50" t="s">
        <v>72</v>
      </c>
      <c r="G22" s="50"/>
      <c r="H22" s="50"/>
      <c r="I22" s="47"/>
      <c r="J22" s="47"/>
      <c r="K22" s="47"/>
      <c r="R22" s="1" t="s">
        <v>46</v>
      </c>
    </row>
    <row r="23" spans="2:11" ht="21" customHeight="1">
      <c r="B23" s="49" t="s">
        <v>32</v>
      </c>
      <c r="C23" s="49"/>
      <c r="D23" s="49"/>
      <c r="E23" s="49"/>
      <c r="F23" s="50"/>
      <c r="G23" s="50"/>
      <c r="H23" s="50"/>
      <c r="I23" s="47"/>
      <c r="J23" s="47"/>
      <c r="K23" s="47"/>
    </row>
    <row r="24" spans="2:11" ht="21" customHeight="1">
      <c r="B24" s="51" t="s">
        <v>80</v>
      </c>
      <c r="C24" s="52"/>
      <c r="D24" s="52"/>
      <c r="E24" s="53"/>
      <c r="F24" s="54" t="s">
        <v>35</v>
      </c>
      <c r="G24" s="55"/>
      <c r="H24" s="56"/>
      <c r="I24" s="47"/>
      <c r="J24" s="47"/>
      <c r="K24" s="47"/>
    </row>
    <row r="25" spans="2:11" ht="21" customHeight="1">
      <c r="B25" s="51" t="s">
        <v>33</v>
      </c>
      <c r="C25" s="52"/>
      <c r="D25" s="52"/>
      <c r="E25" s="53"/>
      <c r="F25" s="50" t="s">
        <v>46</v>
      </c>
      <c r="G25" s="50"/>
      <c r="H25" s="50"/>
      <c r="I25" s="47"/>
      <c r="J25" s="47"/>
      <c r="K25" s="47"/>
    </row>
    <row r="26" spans="2:11" ht="15">
      <c r="B26" s="47"/>
      <c r="C26" s="47"/>
      <c r="D26" s="47"/>
      <c r="E26" s="47"/>
      <c r="F26" s="47"/>
      <c r="G26" s="47"/>
      <c r="H26" s="47"/>
      <c r="I26" s="47"/>
      <c r="J26" s="47"/>
      <c r="K26" s="47"/>
    </row>
    <row r="27" spans="2:11" ht="25.8">
      <c r="B27" s="45" t="s">
        <v>86</v>
      </c>
      <c r="C27" s="45"/>
      <c r="D27" s="45"/>
      <c r="E27" s="47"/>
      <c r="F27" s="47"/>
      <c r="G27" s="47"/>
      <c r="H27" s="47"/>
      <c r="I27" s="47"/>
      <c r="J27" s="47"/>
      <c r="K27" s="47"/>
    </row>
    <row r="28" spans="2:11" ht="15" thickBot="1">
      <c r="B28" s="47"/>
      <c r="C28" s="47"/>
      <c r="D28" s="47"/>
      <c r="E28" s="47"/>
      <c r="F28" s="47"/>
      <c r="G28" s="47"/>
      <c r="H28" s="47"/>
      <c r="I28" s="47"/>
      <c r="J28" s="47"/>
      <c r="K28" s="47"/>
    </row>
    <row r="29" spans="2:11" ht="54" customHeight="1">
      <c r="B29" s="57" t="s">
        <v>87</v>
      </c>
      <c r="C29" s="58" t="s">
        <v>39</v>
      </c>
      <c r="D29" s="58" t="s">
        <v>75</v>
      </c>
      <c r="E29" s="58" t="s">
        <v>95</v>
      </c>
      <c r="F29" s="58" t="s">
        <v>33</v>
      </c>
      <c r="G29" s="59" t="s">
        <v>76</v>
      </c>
      <c r="H29" s="60" t="s">
        <v>89</v>
      </c>
      <c r="I29" s="47"/>
      <c r="J29" s="47"/>
      <c r="K29" s="47"/>
    </row>
    <row r="30" spans="2:11" ht="54" customHeight="1">
      <c r="B30" s="61"/>
      <c r="C30" s="62"/>
      <c r="D30" s="62"/>
      <c r="E30" s="62"/>
      <c r="F30" s="62"/>
      <c r="G30" s="63"/>
      <c r="H30" s="64"/>
      <c r="I30" s="47"/>
      <c r="J30" s="47"/>
      <c r="K30" s="47"/>
    </row>
    <row r="31" spans="2:11" ht="15">
      <c r="B31" s="65" t="s">
        <v>42</v>
      </c>
      <c r="C31" s="66">
        <v>50</v>
      </c>
      <c r="D31" s="67" t="str">
        <f>IF(C31&gt;0,$F$24," ")</f>
        <v>Pesos mexicains</v>
      </c>
      <c r="E31" s="68">
        <v>200</v>
      </c>
      <c r="F31" s="67" t="str">
        <f>IF(E31&gt;0,$F$25," ")</f>
        <v>millilitres</v>
      </c>
      <c r="G31" s="69">
        <f>IF(C31&gt;0,C31*E31," ")</f>
        <v>10000</v>
      </c>
      <c r="H31" s="70">
        <f>IF(C31&gt;0,G31/$G$45," ")</f>
        <v>0.3333333333333333</v>
      </c>
      <c r="I31" s="47"/>
      <c r="J31" s="47"/>
      <c r="K31" s="47"/>
    </row>
    <row r="32" spans="2:11" ht="15">
      <c r="B32" s="65" t="s">
        <v>43</v>
      </c>
      <c r="C32" s="66">
        <v>75</v>
      </c>
      <c r="D32" s="67" t="str">
        <f aca="true" t="shared" si="0" ref="D32:D44">IF(C32&gt;0,$F$24," ")</f>
        <v>Pesos mexicains</v>
      </c>
      <c r="E32" s="68">
        <v>100</v>
      </c>
      <c r="F32" s="67" t="str">
        <f aca="true" t="shared" si="1" ref="F32:F44">IF(E32&gt;0,$F$25," ")</f>
        <v>millilitres</v>
      </c>
      <c r="G32" s="69">
        <f aca="true" t="shared" si="2" ref="G32:G44">IF(C32&gt;0,C32*E32," ")</f>
        <v>7500</v>
      </c>
      <c r="H32" s="70">
        <f aca="true" t="shared" si="3" ref="H32:H44">IF(C32&gt;0,G32/$G$45," ")</f>
        <v>0.25</v>
      </c>
      <c r="I32" s="47"/>
      <c r="J32" s="47"/>
      <c r="K32" s="47"/>
    </row>
    <row r="33" spans="2:11" ht="15">
      <c r="B33" s="65" t="s">
        <v>44</v>
      </c>
      <c r="C33" s="66">
        <v>50</v>
      </c>
      <c r="D33" s="67" t="str">
        <f t="shared" si="0"/>
        <v>Pesos mexicains</v>
      </c>
      <c r="E33" s="68">
        <v>100</v>
      </c>
      <c r="F33" s="67" t="str">
        <f t="shared" si="1"/>
        <v>millilitres</v>
      </c>
      <c r="G33" s="69">
        <f t="shared" si="2"/>
        <v>5000</v>
      </c>
      <c r="H33" s="70">
        <f t="shared" si="3"/>
        <v>0.16666666666666666</v>
      </c>
      <c r="I33" s="47"/>
      <c r="J33" s="47"/>
      <c r="K33" s="47"/>
    </row>
    <row r="34" spans="2:11" ht="15">
      <c r="B34" s="65" t="s">
        <v>45</v>
      </c>
      <c r="C34" s="66">
        <v>75</v>
      </c>
      <c r="D34" s="67" t="str">
        <f t="shared" si="0"/>
        <v>Pesos mexicains</v>
      </c>
      <c r="E34" s="68">
        <v>100</v>
      </c>
      <c r="F34" s="67" t="str">
        <f t="shared" si="1"/>
        <v>millilitres</v>
      </c>
      <c r="G34" s="69">
        <f t="shared" si="2"/>
        <v>7500</v>
      </c>
      <c r="H34" s="70">
        <f t="shared" si="3"/>
        <v>0.25</v>
      </c>
      <c r="I34" s="47"/>
      <c r="J34" s="47"/>
      <c r="K34" s="47"/>
    </row>
    <row r="35" spans="2:11" ht="15">
      <c r="B35" s="65" t="s">
        <v>30</v>
      </c>
      <c r="C35" s="66"/>
      <c r="D35" s="67" t="str">
        <f t="shared" si="0"/>
        <v xml:space="preserve"> </v>
      </c>
      <c r="E35" s="68"/>
      <c r="F35" s="67" t="str">
        <f t="shared" si="1"/>
        <v xml:space="preserve"> </v>
      </c>
      <c r="G35" s="69" t="str">
        <f t="shared" si="2"/>
        <v xml:space="preserve"> </v>
      </c>
      <c r="H35" s="70" t="str">
        <f t="shared" si="3"/>
        <v xml:space="preserve"> </v>
      </c>
      <c r="I35" s="47"/>
      <c r="J35" s="47"/>
      <c r="K35" s="47"/>
    </row>
    <row r="36" spans="2:11" ht="15">
      <c r="B36" s="65" t="s">
        <v>30</v>
      </c>
      <c r="C36" s="66"/>
      <c r="D36" s="67" t="str">
        <f t="shared" si="0"/>
        <v xml:space="preserve"> </v>
      </c>
      <c r="E36" s="68"/>
      <c r="F36" s="67" t="str">
        <f t="shared" si="1"/>
        <v xml:space="preserve"> </v>
      </c>
      <c r="G36" s="69" t="str">
        <f t="shared" si="2"/>
        <v xml:space="preserve"> </v>
      </c>
      <c r="H36" s="70" t="str">
        <f t="shared" si="3"/>
        <v xml:space="preserve"> </v>
      </c>
      <c r="I36" s="47"/>
      <c r="J36" s="47"/>
      <c r="K36" s="47"/>
    </row>
    <row r="37" spans="2:11" ht="15">
      <c r="B37" s="65" t="s">
        <v>30</v>
      </c>
      <c r="C37" s="66"/>
      <c r="D37" s="67" t="str">
        <f t="shared" si="0"/>
        <v xml:space="preserve"> </v>
      </c>
      <c r="E37" s="68"/>
      <c r="F37" s="67" t="str">
        <f t="shared" si="1"/>
        <v xml:space="preserve"> </v>
      </c>
      <c r="G37" s="69" t="str">
        <f t="shared" si="2"/>
        <v xml:space="preserve"> </v>
      </c>
      <c r="H37" s="70" t="str">
        <f t="shared" si="3"/>
        <v xml:space="preserve"> </v>
      </c>
      <c r="I37" s="47"/>
      <c r="J37" s="47"/>
      <c r="K37" s="47"/>
    </row>
    <row r="38" spans="2:11" ht="15">
      <c r="B38" s="65" t="s">
        <v>30</v>
      </c>
      <c r="C38" s="66"/>
      <c r="D38" s="67" t="str">
        <f t="shared" si="0"/>
        <v xml:space="preserve"> </v>
      </c>
      <c r="E38" s="68"/>
      <c r="F38" s="67" t="str">
        <f t="shared" si="1"/>
        <v xml:space="preserve"> </v>
      </c>
      <c r="G38" s="69" t="str">
        <f t="shared" si="2"/>
        <v xml:space="preserve"> </v>
      </c>
      <c r="H38" s="70" t="str">
        <f t="shared" si="3"/>
        <v xml:space="preserve"> </v>
      </c>
      <c r="I38" s="47"/>
      <c r="J38" s="47"/>
      <c r="K38" s="47"/>
    </row>
    <row r="39" spans="2:11" ht="15">
      <c r="B39" s="65" t="s">
        <v>30</v>
      </c>
      <c r="C39" s="66"/>
      <c r="D39" s="67" t="str">
        <f t="shared" si="0"/>
        <v xml:space="preserve"> </v>
      </c>
      <c r="E39" s="68"/>
      <c r="F39" s="67" t="str">
        <f t="shared" si="1"/>
        <v xml:space="preserve"> </v>
      </c>
      <c r="G39" s="69" t="str">
        <f t="shared" si="2"/>
        <v xml:space="preserve"> </v>
      </c>
      <c r="H39" s="70" t="str">
        <f t="shared" si="3"/>
        <v xml:space="preserve"> </v>
      </c>
      <c r="I39" s="47"/>
      <c r="J39" s="47"/>
      <c r="K39" s="47"/>
    </row>
    <row r="40" spans="2:11" ht="15">
      <c r="B40" s="65" t="s">
        <v>30</v>
      </c>
      <c r="C40" s="66"/>
      <c r="D40" s="67" t="str">
        <f t="shared" si="0"/>
        <v xml:space="preserve"> </v>
      </c>
      <c r="E40" s="68"/>
      <c r="F40" s="67" t="str">
        <f t="shared" si="1"/>
        <v xml:space="preserve"> </v>
      </c>
      <c r="G40" s="69" t="str">
        <f t="shared" si="2"/>
        <v xml:space="preserve"> </v>
      </c>
      <c r="H40" s="70" t="str">
        <f t="shared" si="3"/>
        <v xml:space="preserve"> </v>
      </c>
      <c r="I40" s="47"/>
      <c r="J40" s="47"/>
      <c r="K40" s="47"/>
    </row>
    <row r="41" spans="2:11" ht="15">
      <c r="B41" s="65" t="s">
        <v>30</v>
      </c>
      <c r="C41" s="66"/>
      <c r="D41" s="67" t="str">
        <f t="shared" si="0"/>
        <v xml:space="preserve"> </v>
      </c>
      <c r="E41" s="68"/>
      <c r="F41" s="67" t="str">
        <f t="shared" si="1"/>
        <v xml:space="preserve"> </v>
      </c>
      <c r="G41" s="69" t="str">
        <f t="shared" si="2"/>
        <v xml:space="preserve"> </v>
      </c>
      <c r="H41" s="70" t="str">
        <f t="shared" si="3"/>
        <v xml:space="preserve"> </v>
      </c>
      <c r="I41" s="47"/>
      <c r="J41" s="47"/>
      <c r="K41" s="47"/>
    </row>
    <row r="42" spans="2:11" ht="15">
      <c r="B42" s="65" t="s">
        <v>30</v>
      </c>
      <c r="C42" s="66"/>
      <c r="D42" s="67" t="str">
        <f t="shared" si="0"/>
        <v xml:space="preserve"> </v>
      </c>
      <c r="E42" s="68"/>
      <c r="F42" s="67" t="str">
        <f t="shared" si="1"/>
        <v xml:space="preserve"> </v>
      </c>
      <c r="G42" s="69" t="str">
        <f t="shared" si="2"/>
        <v xml:space="preserve"> </v>
      </c>
      <c r="H42" s="70" t="str">
        <f t="shared" si="3"/>
        <v xml:space="preserve"> </v>
      </c>
      <c r="I42" s="47"/>
      <c r="J42" s="47"/>
      <c r="K42" s="47"/>
    </row>
    <row r="43" spans="2:11" ht="15">
      <c r="B43" s="65" t="s">
        <v>30</v>
      </c>
      <c r="C43" s="66"/>
      <c r="D43" s="67" t="str">
        <f t="shared" si="0"/>
        <v xml:space="preserve"> </v>
      </c>
      <c r="E43" s="68"/>
      <c r="F43" s="67" t="str">
        <f t="shared" si="1"/>
        <v xml:space="preserve"> </v>
      </c>
      <c r="G43" s="69" t="str">
        <f t="shared" si="2"/>
        <v xml:space="preserve"> </v>
      </c>
      <c r="H43" s="70" t="str">
        <f t="shared" si="3"/>
        <v xml:space="preserve"> </v>
      </c>
      <c r="I43" s="47"/>
      <c r="J43" s="47"/>
      <c r="K43" s="47"/>
    </row>
    <row r="44" spans="2:11" ht="15" thickBot="1">
      <c r="B44" s="71" t="s">
        <v>30</v>
      </c>
      <c r="C44" s="72"/>
      <c r="D44" s="67" t="str">
        <f t="shared" si="0"/>
        <v xml:space="preserve"> </v>
      </c>
      <c r="E44" s="73"/>
      <c r="F44" s="67" t="str">
        <f t="shared" si="1"/>
        <v xml:space="preserve"> </v>
      </c>
      <c r="G44" s="69" t="str">
        <f t="shared" si="2"/>
        <v xml:space="preserve"> </v>
      </c>
      <c r="H44" s="70" t="str">
        <f t="shared" si="3"/>
        <v xml:space="preserve"> </v>
      </c>
      <c r="I44" s="47"/>
      <c r="J44" s="47"/>
      <c r="K44" s="47"/>
    </row>
    <row r="45" spans="2:11" ht="15" thickBot="1">
      <c r="B45" s="74" t="s">
        <v>24</v>
      </c>
      <c r="C45" s="75">
        <f>SUM(C31:C44)</f>
        <v>250</v>
      </c>
      <c r="D45" s="76"/>
      <c r="E45" s="77">
        <f>SUM(E31:E44)</f>
        <v>500</v>
      </c>
      <c r="F45" s="77"/>
      <c r="G45" s="78">
        <f>SUM(G31:G44)</f>
        <v>30000</v>
      </c>
      <c r="H45" s="79">
        <f>SUM(H31:H44)</f>
        <v>0.9999999999999999</v>
      </c>
      <c r="I45" s="47"/>
      <c r="J45" s="47"/>
      <c r="K45" s="47"/>
    </row>
    <row r="46" spans="2:11" ht="30" customHeight="1">
      <c r="B46" s="80" t="s">
        <v>96</v>
      </c>
      <c r="C46" s="80"/>
      <c r="D46" s="80"/>
      <c r="E46" s="80"/>
      <c r="F46" s="80"/>
      <c r="G46" s="80"/>
      <c r="H46" s="80"/>
      <c r="I46" s="47"/>
      <c r="J46" s="47"/>
      <c r="K46" s="47"/>
    </row>
    <row r="47" spans="2:11" ht="25.8">
      <c r="B47" s="105" t="s">
        <v>88</v>
      </c>
      <c r="C47" s="45"/>
      <c r="D47" s="45"/>
      <c r="E47" s="47"/>
      <c r="F47" s="47"/>
      <c r="G47" s="47"/>
      <c r="H47" s="47"/>
      <c r="I47" s="47"/>
      <c r="J47" s="47"/>
      <c r="K47" s="47"/>
    </row>
    <row r="48" spans="2:11" ht="15" thickBot="1">
      <c r="B48" s="47"/>
      <c r="C48" s="47"/>
      <c r="D48" s="47"/>
      <c r="E48" s="47"/>
      <c r="F48" s="47"/>
      <c r="G48" s="47"/>
      <c r="H48" s="47"/>
      <c r="I48" s="47"/>
      <c r="J48" s="47"/>
      <c r="K48" s="47"/>
    </row>
    <row r="49" spans="2:11" ht="38.25" customHeight="1">
      <c r="B49" s="81" t="s">
        <v>82</v>
      </c>
      <c r="C49" s="82" t="s">
        <v>40</v>
      </c>
      <c r="D49" s="58" t="s">
        <v>75</v>
      </c>
      <c r="E49" s="83" t="s">
        <v>77</v>
      </c>
      <c r="F49" s="83" t="s">
        <v>78</v>
      </c>
      <c r="G49" s="84" t="s">
        <v>50</v>
      </c>
      <c r="H49" s="58" t="s">
        <v>33</v>
      </c>
      <c r="I49" s="85" t="s">
        <v>79</v>
      </c>
      <c r="J49" s="85" t="s">
        <v>90</v>
      </c>
      <c r="K49" s="47"/>
    </row>
    <row r="50" spans="2:11" ht="52.5" customHeight="1">
      <c r="B50" s="86"/>
      <c r="C50" s="87"/>
      <c r="D50" s="62"/>
      <c r="E50" s="88"/>
      <c r="F50" s="88"/>
      <c r="G50" s="89"/>
      <c r="H50" s="62"/>
      <c r="I50" s="90"/>
      <c r="J50" s="90"/>
      <c r="K50" s="47"/>
    </row>
    <row r="51" spans="2:11" ht="15" customHeight="1">
      <c r="B51" s="65" t="s">
        <v>47</v>
      </c>
      <c r="C51" s="68">
        <v>50000</v>
      </c>
      <c r="D51" s="67" t="str">
        <f>IF(C51&gt;0,$F$24," ")</f>
        <v>Pesos mexicains</v>
      </c>
      <c r="E51" s="91">
        <v>0.5625</v>
      </c>
      <c r="F51" s="92">
        <v>0.3</v>
      </c>
      <c r="G51" s="93">
        <f>IF(C51&gt;0,F51*E51*SUM($C$45*365)," ")</f>
        <v>15398.437499999998</v>
      </c>
      <c r="H51" s="67" t="str">
        <f>IF(C51&gt;0,$F$25," ")</f>
        <v>millilitres</v>
      </c>
      <c r="I51" s="69">
        <f>IF(C51&gt;0,SUM(G51/$C$45)*$G$45," ")</f>
        <v>1847812.4999999998</v>
      </c>
      <c r="J51" s="93">
        <f>IF(C51&gt;0,C51/I51," ")</f>
        <v>0.02705902249281245</v>
      </c>
      <c r="K51" s="47"/>
    </row>
    <row r="52" spans="2:11" ht="15">
      <c r="B52" s="65" t="s">
        <v>48</v>
      </c>
      <c r="C52" s="68">
        <v>25000</v>
      </c>
      <c r="D52" s="67" t="str">
        <f aca="true" t="shared" si="4" ref="D52:D62">IF(C52&gt;0,$F$24," ")</f>
        <v>Pesos mexicains</v>
      </c>
      <c r="E52" s="91">
        <v>1</v>
      </c>
      <c r="F52" s="92">
        <v>0.15</v>
      </c>
      <c r="G52" s="93">
        <f aca="true" t="shared" si="5" ref="G52:G62">IF(C52&gt;0,F52*E52*SUM($C$45*365)," ")</f>
        <v>13687.5</v>
      </c>
      <c r="H52" s="67" t="str">
        <f aca="true" t="shared" si="6" ref="H52:H62">IF(C52&gt;0,$F$25," ")</f>
        <v>millilitres</v>
      </c>
      <c r="I52" s="69">
        <f aca="true" t="shared" si="7" ref="I52:I62">IF(C52&gt;0,SUM(G52/$C$45)*$G$45," ")</f>
        <v>1642500</v>
      </c>
      <c r="J52" s="93">
        <f aca="true" t="shared" si="8" ref="J52:J62">IF(C52&gt;0,C52/I52," ")</f>
        <v>0.015220700152207</v>
      </c>
      <c r="K52" s="47"/>
    </row>
    <row r="53" spans="2:11" ht="15">
      <c r="B53" s="65" t="s">
        <v>49</v>
      </c>
      <c r="C53" s="68">
        <v>20000</v>
      </c>
      <c r="D53" s="67" t="str">
        <f t="shared" si="4"/>
        <v>Pesos mexicains</v>
      </c>
      <c r="E53" s="91">
        <v>1</v>
      </c>
      <c r="F53" s="92">
        <v>0.05</v>
      </c>
      <c r="G53" s="93">
        <f t="shared" si="5"/>
        <v>4562.5</v>
      </c>
      <c r="H53" s="67" t="str">
        <f t="shared" si="6"/>
        <v>millilitres</v>
      </c>
      <c r="I53" s="69">
        <f t="shared" si="7"/>
        <v>547500</v>
      </c>
      <c r="J53" s="93">
        <f t="shared" si="8"/>
        <v>0.0365296803652968</v>
      </c>
      <c r="K53" s="47"/>
    </row>
    <row r="54" spans="2:11" ht="15">
      <c r="B54" s="65"/>
      <c r="C54" s="94"/>
      <c r="D54" s="67" t="str">
        <f t="shared" si="4"/>
        <v xml:space="preserve"> </v>
      </c>
      <c r="E54" s="91"/>
      <c r="F54" s="92"/>
      <c r="G54" s="93" t="str">
        <f t="shared" si="5"/>
        <v xml:space="preserve"> </v>
      </c>
      <c r="H54" s="67" t="str">
        <f t="shared" si="6"/>
        <v xml:space="preserve"> </v>
      </c>
      <c r="I54" s="69" t="str">
        <f t="shared" si="7"/>
        <v xml:space="preserve"> </v>
      </c>
      <c r="J54" s="93" t="str">
        <f t="shared" si="8"/>
        <v xml:space="preserve"> </v>
      </c>
      <c r="K54" s="47"/>
    </row>
    <row r="55" spans="2:11" ht="16.5" customHeight="1">
      <c r="B55" s="65"/>
      <c r="C55" s="68"/>
      <c r="D55" s="67" t="str">
        <f t="shared" si="4"/>
        <v xml:space="preserve"> </v>
      </c>
      <c r="E55" s="91"/>
      <c r="F55" s="92"/>
      <c r="G55" s="93" t="str">
        <f t="shared" si="5"/>
        <v xml:space="preserve"> </v>
      </c>
      <c r="H55" s="67" t="str">
        <f t="shared" si="6"/>
        <v xml:space="preserve"> </v>
      </c>
      <c r="I55" s="69" t="str">
        <f t="shared" si="7"/>
        <v xml:space="preserve"> </v>
      </c>
      <c r="J55" s="93" t="str">
        <f t="shared" si="8"/>
        <v xml:space="preserve"> </v>
      </c>
      <c r="K55" s="47"/>
    </row>
    <row r="56" spans="2:12" ht="15">
      <c r="B56" s="65"/>
      <c r="C56" s="68"/>
      <c r="D56" s="67" t="str">
        <f t="shared" si="4"/>
        <v xml:space="preserve"> </v>
      </c>
      <c r="E56" s="91"/>
      <c r="F56" s="92"/>
      <c r="G56" s="93" t="str">
        <f t="shared" si="5"/>
        <v xml:space="preserve"> </v>
      </c>
      <c r="H56" s="67" t="str">
        <f t="shared" si="6"/>
        <v xml:space="preserve"> </v>
      </c>
      <c r="I56" s="69" t="str">
        <f t="shared" si="7"/>
        <v xml:space="preserve"> </v>
      </c>
      <c r="J56" s="93" t="str">
        <f t="shared" si="8"/>
        <v xml:space="preserve"> </v>
      </c>
      <c r="K56" s="47"/>
      <c r="L56" s="22"/>
    </row>
    <row r="57" spans="2:11" ht="15">
      <c r="B57" s="65"/>
      <c r="C57" s="68"/>
      <c r="D57" s="67" t="str">
        <f t="shared" si="4"/>
        <v xml:space="preserve"> </v>
      </c>
      <c r="E57" s="91"/>
      <c r="F57" s="92"/>
      <c r="G57" s="93" t="str">
        <f t="shared" si="5"/>
        <v xml:space="preserve"> </v>
      </c>
      <c r="H57" s="67" t="str">
        <f t="shared" si="6"/>
        <v xml:space="preserve"> </v>
      </c>
      <c r="I57" s="69" t="str">
        <f t="shared" si="7"/>
        <v xml:space="preserve"> </v>
      </c>
      <c r="J57" s="93" t="str">
        <f t="shared" si="8"/>
        <v xml:space="preserve"> </v>
      </c>
      <c r="K57" s="47"/>
    </row>
    <row r="58" spans="2:11" ht="15">
      <c r="B58" s="65"/>
      <c r="C58" s="68"/>
      <c r="D58" s="67" t="str">
        <f t="shared" si="4"/>
        <v xml:space="preserve"> </v>
      </c>
      <c r="E58" s="91"/>
      <c r="F58" s="92"/>
      <c r="G58" s="93" t="str">
        <f t="shared" si="5"/>
        <v xml:space="preserve"> </v>
      </c>
      <c r="H58" s="67" t="str">
        <f t="shared" si="6"/>
        <v xml:space="preserve"> </v>
      </c>
      <c r="I58" s="69" t="str">
        <f t="shared" si="7"/>
        <v xml:space="preserve"> </v>
      </c>
      <c r="J58" s="93" t="str">
        <f t="shared" si="8"/>
        <v xml:space="preserve"> </v>
      </c>
      <c r="K58" s="47"/>
    </row>
    <row r="59" spans="2:11" ht="15">
      <c r="B59" s="65"/>
      <c r="C59" s="68"/>
      <c r="D59" s="67" t="str">
        <f t="shared" si="4"/>
        <v xml:space="preserve"> </v>
      </c>
      <c r="E59" s="91"/>
      <c r="F59" s="92"/>
      <c r="G59" s="93" t="str">
        <f t="shared" si="5"/>
        <v xml:space="preserve"> </v>
      </c>
      <c r="H59" s="67" t="str">
        <f t="shared" si="6"/>
        <v xml:space="preserve"> </v>
      </c>
      <c r="I59" s="69" t="str">
        <f t="shared" si="7"/>
        <v xml:space="preserve"> </v>
      </c>
      <c r="J59" s="93" t="str">
        <f t="shared" si="8"/>
        <v xml:space="preserve"> </v>
      </c>
      <c r="K59" s="47"/>
    </row>
    <row r="60" spans="2:11" ht="15">
      <c r="B60" s="65"/>
      <c r="C60" s="68"/>
      <c r="D60" s="67" t="str">
        <f t="shared" si="4"/>
        <v xml:space="preserve"> </v>
      </c>
      <c r="E60" s="91"/>
      <c r="F60" s="92"/>
      <c r="G60" s="93" t="str">
        <f t="shared" si="5"/>
        <v xml:space="preserve"> </v>
      </c>
      <c r="H60" s="67" t="str">
        <f t="shared" si="6"/>
        <v xml:space="preserve"> </v>
      </c>
      <c r="I60" s="69" t="str">
        <f t="shared" si="7"/>
        <v xml:space="preserve"> </v>
      </c>
      <c r="J60" s="93" t="str">
        <f t="shared" si="8"/>
        <v xml:space="preserve"> </v>
      </c>
      <c r="K60" s="47"/>
    </row>
    <row r="61" spans="2:11" ht="15">
      <c r="B61" s="65"/>
      <c r="C61" s="68"/>
      <c r="D61" s="67" t="str">
        <f t="shared" si="4"/>
        <v xml:space="preserve"> </v>
      </c>
      <c r="E61" s="91"/>
      <c r="F61" s="92"/>
      <c r="G61" s="93" t="str">
        <f t="shared" si="5"/>
        <v xml:space="preserve"> </v>
      </c>
      <c r="H61" s="67" t="str">
        <f t="shared" si="6"/>
        <v xml:space="preserve"> </v>
      </c>
      <c r="I61" s="69" t="str">
        <f t="shared" si="7"/>
        <v xml:space="preserve"> </v>
      </c>
      <c r="J61" s="93" t="str">
        <f t="shared" si="8"/>
        <v xml:space="preserve"> </v>
      </c>
      <c r="K61" s="47"/>
    </row>
    <row r="62" spans="2:11" ht="15" thickBot="1">
      <c r="B62" s="71"/>
      <c r="C62" s="73"/>
      <c r="D62" s="67" t="str">
        <f t="shared" si="4"/>
        <v xml:space="preserve"> </v>
      </c>
      <c r="E62" s="91"/>
      <c r="F62" s="96"/>
      <c r="G62" s="93" t="str">
        <f t="shared" si="5"/>
        <v xml:space="preserve"> </v>
      </c>
      <c r="H62" s="67" t="str">
        <f t="shared" si="6"/>
        <v xml:space="preserve"> </v>
      </c>
      <c r="I62" s="69" t="str">
        <f t="shared" si="7"/>
        <v xml:space="preserve"> </v>
      </c>
      <c r="J62" s="93" t="str">
        <f t="shared" si="8"/>
        <v xml:space="preserve"> </v>
      </c>
      <c r="K62" s="47"/>
    </row>
    <row r="63" spans="2:11" ht="15" thickBot="1">
      <c r="B63" s="74" t="s">
        <v>24</v>
      </c>
      <c r="C63" s="97">
        <f>SUM(C51:C62)</f>
        <v>95000</v>
      </c>
      <c r="D63" s="98"/>
      <c r="E63" s="99"/>
      <c r="F63" s="100" t="s">
        <v>29</v>
      </c>
      <c r="G63" s="101">
        <f>SUM(G51:G62)</f>
        <v>33648.4375</v>
      </c>
      <c r="H63" s="101"/>
      <c r="I63" s="78">
        <f>SUM(I51:I62)</f>
        <v>4037812.5</v>
      </c>
      <c r="J63" s="102"/>
      <c r="K63" s="47"/>
    </row>
    <row r="64" spans="2:11" ht="15">
      <c r="B64" s="80" t="s">
        <v>97</v>
      </c>
      <c r="C64" s="80"/>
      <c r="D64" s="80"/>
      <c r="E64" s="80"/>
      <c r="F64" s="80"/>
      <c r="G64" s="80"/>
      <c r="H64" s="80"/>
      <c r="I64" s="103"/>
      <c r="J64" s="47"/>
      <c r="K64" s="47"/>
    </row>
    <row r="65" spans="2:11" ht="15">
      <c r="B65" s="104"/>
      <c r="C65" s="104"/>
      <c r="D65" s="104"/>
      <c r="E65" s="104"/>
      <c r="F65" s="104"/>
      <c r="G65" s="104"/>
      <c r="H65" s="104"/>
      <c r="I65" s="103"/>
      <c r="J65" s="47"/>
      <c r="K65" s="47"/>
    </row>
    <row r="66" spans="2:11" ht="15">
      <c r="B66" s="47"/>
      <c r="C66" s="47"/>
      <c r="D66" s="47"/>
      <c r="E66" s="47"/>
      <c r="F66" s="47"/>
      <c r="G66" s="47"/>
      <c r="H66" s="47"/>
      <c r="I66" s="47"/>
      <c r="J66" s="47"/>
      <c r="K66" s="47"/>
    </row>
    <row r="67" spans="2:11" ht="25.8">
      <c r="B67" s="105"/>
      <c r="C67" s="105"/>
      <c r="D67" s="105"/>
      <c r="E67" s="106"/>
      <c r="F67" s="106"/>
      <c r="G67" s="47"/>
      <c r="H67" s="47"/>
      <c r="I67" s="47"/>
      <c r="J67" s="47"/>
      <c r="K67" s="47"/>
    </row>
    <row r="68" spans="2:11" ht="18">
      <c r="B68" s="107"/>
      <c r="C68" s="107"/>
      <c r="D68" s="107"/>
      <c r="E68" s="106"/>
      <c r="F68" s="106"/>
      <c r="G68" s="47"/>
      <c r="H68" s="47"/>
      <c r="I68" s="47"/>
      <c r="J68" s="47"/>
      <c r="K68" s="47"/>
    </row>
    <row r="69" spans="2:11" ht="18">
      <c r="B69" s="108"/>
      <c r="C69" s="108"/>
      <c r="D69" s="108"/>
      <c r="E69" s="109"/>
      <c r="F69" s="109"/>
      <c r="G69" s="47"/>
      <c r="H69" s="47"/>
      <c r="I69" s="47"/>
      <c r="J69" s="47"/>
      <c r="K69" s="47"/>
    </row>
    <row r="70" spans="2:6" ht="15">
      <c r="B70" s="28"/>
      <c r="C70" s="28"/>
      <c r="D70" s="28"/>
      <c r="E70" s="29"/>
      <c r="F70" s="29"/>
    </row>
    <row r="71" spans="2:6" ht="15">
      <c r="B71" s="28"/>
      <c r="C71" s="28"/>
      <c r="D71" s="28"/>
      <c r="E71" s="29"/>
      <c r="F71" s="29"/>
    </row>
    <row r="72" spans="2:6" ht="15">
      <c r="B72" s="28"/>
      <c r="C72" s="28"/>
      <c r="D72" s="28"/>
      <c r="E72" s="29"/>
      <c r="F72" s="29"/>
    </row>
    <row r="73" spans="2:6" ht="15">
      <c r="B73" s="30"/>
      <c r="C73" s="30"/>
      <c r="D73" s="30"/>
      <c r="E73" s="30"/>
      <c r="F73" s="30"/>
    </row>
    <row r="74" spans="2:6" ht="18">
      <c r="B74" s="31"/>
      <c r="C74" s="31"/>
      <c r="D74" s="31"/>
      <c r="E74" s="28"/>
      <c r="F74" s="28"/>
    </row>
    <row r="75" spans="2:6" ht="15">
      <c r="B75" s="28"/>
      <c r="C75" s="28"/>
      <c r="D75" s="28"/>
      <c r="E75" s="29"/>
      <c r="F75" s="29"/>
    </row>
    <row r="76" spans="2:6" ht="15">
      <c r="B76" s="28"/>
      <c r="C76" s="28"/>
      <c r="D76" s="28"/>
      <c r="E76" s="29"/>
      <c r="F76" s="29"/>
    </row>
    <row r="77" spans="2:6" ht="15">
      <c r="B77" s="28"/>
      <c r="C77" s="28"/>
      <c r="D77" s="28"/>
      <c r="E77" s="29"/>
      <c r="F77" s="29"/>
    </row>
  </sheetData>
  <sheetProtection sheet="1" objects="1" scenarios="1"/>
  <mergeCells count="31">
    <mergeCell ref="B64:H65"/>
    <mergeCell ref="B46:H46"/>
    <mergeCell ref="I49:I50"/>
    <mergeCell ref="J49:J50"/>
    <mergeCell ref="H29:H30"/>
    <mergeCell ref="B49:B50"/>
    <mergeCell ref="C49:C50"/>
    <mergeCell ref="D49:D50"/>
    <mergeCell ref="E49:E50"/>
    <mergeCell ref="F49:F50"/>
    <mergeCell ref="G49:G50"/>
    <mergeCell ref="H49:H50"/>
    <mergeCell ref="B29:B30"/>
    <mergeCell ref="C29:C30"/>
    <mergeCell ref="D29:D30"/>
    <mergeCell ref="E29:E30"/>
    <mergeCell ref="G29:G30"/>
    <mergeCell ref="B22:E22"/>
    <mergeCell ref="F22:H22"/>
    <mergeCell ref="F29:F30"/>
    <mergeCell ref="B13:I13"/>
    <mergeCell ref="B17:E17"/>
    <mergeCell ref="F17:H17"/>
    <mergeCell ref="B18:E18"/>
    <mergeCell ref="F18:H18"/>
    <mergeCell ref="B23:E23"/>
    <mergeCell ref="F23:H23"/>
    <mergeCell ref="B24:E24"/>
    <mergeCell ref="F24:H24"/>
    <mergeCell ref="B25:E25"/>
    <mergeCell ref="F25:H25"/>
  </mergeCells>
  <conditionalFormatting sqref="F63">
    <cfRule type="cellIs" priority="1" dxfId="0" operator="greaterThan">
      <formula>1</formula>
    </cfRule>
  </conditionalFormatting>
  <dataValidations count="15" xWindow="151" yWindow="503">
    <dataValidation type="list" allowBlank="1" showInputMessage="1" showErrorMessage="1" sqref="F25:H25">
      <formula1>$R$20:$R$22</formula1>
    </dataValidation>
    <dataValidation type="list" allowBlank="1" showInputMessage="1" showErrorMessage="1" sqref="F24">
      <formula1>$S$12:$S$15</formula1>
    </dataValidation>
    <dataValidation type="list" allowBlank="1" showInputMessage="1" showErrorMessage="1" sqref="F23:H23">
      <formula1>$S$2:$S$10</formula1>
    </dataValidation>
    <dataValidation allowBlank="1" showInputMessage="1" showErrorMessage="1" prompt="Cette colonne affiche l’unité de mesure que vous avez choisie." sqref="F29:F30 H49:H50"/>
    <dataValidation allowBlank="1" showInputMessage="1" showErrorMessage="1" prompt="Cette colonne affiche la devise que vous avez choisie." sqref="D29:D30 D49:D50"/>
    <dataValidation allowBlank="1" showInputMessage="1" showErrorMessage="1" prompt="La valeur de l’aliment indiquée doit se fonder sur le prix d’achat de l’ingrédient. Toutefois, si l’aliment a déjà été transformé (p. ex., des tomates en sauce), inscrivez le prix de vente de l’aliment." sqref="C29:C30"/>
    <dataValidation allowBlank="1" showInputMessage="1" showErrorMessage="1" prompt="Cette colonne indique le coût que la PGA représente quotidiennement pour votre organisation en fonction des chiffres que vous avez entrés." sqref="G29:G30"/>
    <dataValidation allowBlank="1" showInputMessage="1" showErrorMessage="1" prompt="Cette colonne indique, en valeur financière, le pourcentage total de PGA que représente la catégorie d’aliments indiquée sur la ligne." sqref="H29:H30"/>
    <dataValidation allowBlank="1" showInputMessage="1" showErrorMessage="1" prompt="Entrez le type d’aliment visé." sqref="B29:B30"/>
    <dataValidation allowBlank="1" showInputMessage="1" showErrorMessage="1" prompt="Cette colonne montre le temps qu’il faudra pour amortir le coût de la solution, c’est-à-dire pour que les économies réalisées grâce à la solution équivalent le montant investi dans l’application de la solution." sqref="J49:J50"/>
    <dataValidation allowBlank="1" showInputMessage="1" showErrorMessage="1" prompt="Cette colonne affichera la valeur financière de la PGA évitée grâce à la solution envisagée en fonction des renseignements que vous avez fournis." sqref="I49:I50"/>
    <dataValidation allowBlank="1" showInputMessage="1" showErrorMessage="1" prompt="Inscrivez votre estimation la plus juste, en pourcentage, de la réduction de la PGA qui résultera de la solution envisagée." sqref="F49:F50"/>
    <dataValidation allowBlank="1" showInputMessage="1" showErrorMessage="1" prompt="Inscrivez le coût d’application (initial et continu) de la solution proposée à la colonne B." sqref="C49:C50"/>
    <dataValidation allowBlank="1" showInputMessage="1" showErrorMessage="1" prompt="Inscrivez ici le type de solution que vous envisagez pour réduire la PGA. Il peut s’agir de différentes activités, comme la formation du personnel, l’achat ou l’amélioration d’équipement, l’utilisation de nouveaux procédés ou la diminution des portions." sqref="B49:B50"/>
    <dataValidation allowBlank="1" showInputMessage="1" showErrorMessage="1" prompt="En fonction de la colonne F du tableau 2, déterminez le % des produits alimentaires visés par la solution envisagée." sqref="E49:E50"/>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Boulding</dc:creator>
  <cp:keywords/>
  <dc:description/>
  <cp:lastModifiedBy>Andrea Gonzalez</cp:lastModifiedBy>
  <cp:lastPrinted>2021-01-27T13:56:10Z</cp:lastPrinted>
  <dcterms:created xsi:type="dcterms:W3CDTF">2020-08-26T14:09:02Z</dcterms:created>
  <dcterms:modified xsi:type="dcterms:W3CDTF">2022-06-13T16:02:15Z</dcterms:modified>
  <cp:category/>
  <cp:version/>
  <cp:contentType/>
  <cp:contentStatus/>
</cp:coreProperties>
</file>